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TYUcZmvZ5nP1ytIc4gPXXXkDd+LSd6i9pN3KnpP0VGthE4U96eBVG2wZFX7SY1ZalDj5lcW6r+ihCJXKHYPEuQ==" workbookSaltValue="ypyop8j09rJKPT15OqUNWQ=="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<sst xmlns="http://schemas.openxmlformats.org/spreadsheetml/2006/main" count="231" uniqueCount="117">
  <si>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</si>
  <si>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</si>
  <si>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</si>
  <si>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</si>
  <si>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</si>
  <si>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</si>
  <si>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</si>
  <si>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</si>
  <si>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</si>
  <si>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</si>
  <si>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</si>
  <si>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</si>
  <si>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</si>
  <si>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</si>
  <si>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</si>
  <si>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</si>
  <si>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</si>
  <si>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</si>
  <si>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</si>
  <si>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</si>
  <si>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</si>
  <si>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</si>
  <si>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</si>
  <si>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</si>
  <si>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</si>
  <si>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</si>
  <si>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</si>
  <si>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</si>
  <si>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</si>
  <si>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</si>
  <si>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</si>
  <si>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</si>
  <si>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</si>
  <si>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</si>
  <si>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</si>
  <si>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</si>
  <si>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</si>
  <si>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</si>
  <si>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</si>
  <si>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</si>
  <si>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</si>
  <si>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</si>
  <si>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</si>
  <si>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</si>
  <si>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</si>
  <si>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</si>
  <si>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</si>
  <si>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</si>
  <si>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</si>
  <si>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</si>
  <si>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</si>
  <si>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</si>
  <si>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</si>
  <si>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</si>
  <si>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</si>
  <si>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</si>
  <si>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</si>
  <si>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</si>
  <si>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</si>
  <si>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</si>
  <si>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</si>
  <si>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</si>
  <si>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</si>
  <si>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</si>
  <si>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</si>
  <si>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</si>
  <si>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</si>
  <si>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</si>
  <si>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</si>
  <si>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</si>
  <si>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</si>
  <si>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</si>
  <si>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</si>
  <si>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</si>
  <si>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</si>
  <si>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</si>
  <si>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</si>
  <si>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</si>
  <si>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</si>
  <si>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</si>
  <si>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</si>
  <si>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</si>
  <si>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</si>
  <si>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</si>
  <si>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</si>
  <si>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</si>
  <si>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</si>
  <si>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</si>
  <si>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</si>
  <si>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</si>
  <si>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</si>
  <si>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</si>
  <si>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</si>
  <si>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</si>
  <si>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</si>
  <si>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</si>
  <si>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</si>
  <si>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</si>
  <si>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</si>
  <si>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</si>
  <si>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</si>
  <si>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</si>
  <si>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</si>
  <si>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</si>
  <si>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</si>
  <si>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</si>
  <si>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</si>
  <si>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</si>
  <si>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</si>
  <si>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</si>
  <si>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</si>
  <si>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</si>
  <si>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</si>
  <si>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</si>
  <si>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事業経営を安定させるためには、計画的な事業推進による建設事業の完了と下水道接続率の向上に努めることが重要である。</t>
    <phoneticPr fontId="4"/>
  </si>
  <si>
    <t>　供用開始後約１３年経過し、現時点では管渠の大規模な修繕、改良、更新等の必要性はない。
　処理場の機械設備等については、延命化のために耐用年数を経過したものから随時オーバーホール等を実施している。</t>
    <rPh sb="6" eb="7">
      <t>ヤク</t>
    </rPh>
    <rPh sb="9" eb="10">
      <t>ネン</t>
    </rPh>
    <rPh sb="10" eb="12">
      <t>ケイカ</t>
    </rPh>
    <phoneticPr fontId="4"/>
  </si>
  <si>
    <t>　当市の公共下水道については平成１９年度末の供用開始後約１３年を経過した。平成３０年度に全体計画の見直しを行い、完成年度については目標を令和２２年度としている。現在、全体計画面積の約４５％の供用開始を行っており、供用開始区域の中での水洗化率は約７３％である。
　このように整備推進中であるため、現時点では使用料収入が少額であり、累積欠損金比率が高い値を示している状況である。今年度の累積欠損金比率については、一般会計からの繰入の見直しにより上昇した。
　水洗化率は年々上昇はしているものの、使用料収入で維持管理費用を賄える状況ではなく、現在は一般会計からの繰出金に依存している。　
　経費回収率、汚水処理原価については資本費の財源見直しにより類似団体平均値と比較しても良好な数値となっている。
　今後も経営の安定化を図るために、供用開始区域の拡充と全体事業の完了に合わせ、下水道接続率の更なる向上並びに維持経費の削減が課題となる。</t>
    <rPh sb="56" eb="58">
      <t>カンセイ</t>
    </rPh>
    <rPh sb="58" eb="60">
      <t>ネンド</t>
    </rPh>
    <rPh sb="68" eb="70">
      <t>レイワ</t>
    </rPh>
    <rPh sb="116" eb="119">
      <t>スイセンカ</t>
    </rPh>
    <rPh sb="187" eb="190">
      <t>コンネンド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</si>
</sst>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0-4CF6-A720-768DFD0F24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B5F0-4CF6-A720-768DFD0F24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37.64</c:v>
                </c:pt>
                <c:pt idx="1">
                  <c:v>39.86</c:v>
                </c:pt>
                <c:pt idx="2">
                  <c:v>43.91</c:v>
                </c:pt>
                <c:pt idx="3">
                  <c:v>48.27</c:v>
                </c:pt>
                <c:pt idx="4">
                  <c:v>44.45</c:v>
                </c:pt>
              </c:numCache>
            </c:numRef>
          </c:val>
          <c:extLst>
            <c:ext xmlns:c16="http://schemas.microsoft.com/office/drawing/2014/chart" uri="{C3380CC4-5D6E-409C-BE32-E72D297353CC}">
              <c16:uniqueId val="{00000000-AF5E-4257-9768-41D95D7EB2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AF5E-4257-9768-41D95D7EB2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62.89</c:v>
                </c:pt>
                <c:pt idx="1">
                  <c:v>65.36</c:v>
                </c:pt>
                <c:pt idx="2">
                  <c:v>67.540000000000006</c:v>
                </c:pt>
                <c:pt idx="3">
                  <c:v>71.05</c:v>
                </c:pt>
                <c:pt idx="4">
                  <c:v>73.09</c:v>
                </c:pt>
              </c:numCache>
            </c:numRef>
          </c:val>
          <c:extLst>
            <c:ext xmlns:c16="http://schemas.microsoft.com/office/drawing/2014/chart" uri="{C3380CC4-5D6E-409C-BE32-E72D297353CC}">
              <c16:uniqueId val="{00000000-F240-4EA7-BE55-918D35D9C6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F240-4EA7-BE55-918D35D9C6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72.650000000000006</c:v>
                </c:pt>
                <c:pt idx="1">
                  <c:v>123.25</c:v>
                </c:pt>
                <c:pt idx="2">
                  <c:v>120.29</c:v>
                </c:pt>
                <c:pt idx="3">
                  <c:v>127.4</c:v>
                </c:pt>
                <c:pt idx="4">
                  <c:v>100.61</c:v>
                </c:pt>
              </c:numCache>
            </c:numRef>
          </c:val>
          <c:extLst>
            <c:ext xmlns:c16="http://schemas.microsoft.com/office/drawing/2014/chart" uri="{C3380CC4-5D6E-409C-BE32-E72D297353CC}">
              <c16:uniqueId val="{00000000-CA75-4AFB-A663-2F3C72CEF3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100.67</c:v>
                </c:pt>
                <c:pt idx="2">
                  <c:v>99.51</c:v>
                </c:pt>
                <c:pt idx="3">
                  <c:v>105.05</c:v>
                </c:pt>
                <c:pt idx="4">
                  <c:v>106.07</c:v>
                </c:pt>
              </c:numCache>
            </c:numRef>
          </c:val>
          <c:smooth val="0"/>
          <c:extLst>
            <c:ext xmlns:c16="http://schemas.microsoft.com/office/drawing/2014/chart" uri="{C3380CC4-5D6E-409C-BE32-E72D297353CC}">
              <c16:uniqueId val="{00000001-CA75-4AFB-A663-2F3C72CEF3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16.77</c:v>
                </c:pt>
                <c:pt idx="1">
                  <c:v>18.899999999999999</c:v>
                </c:pt>
                <c:pt idx="2">
                  <c:v>20.9</c:v>
                </c:pt>
                <c:pt idx="3">
                  <c:v>22.53</c:v>
                </c:pt>
                <c:pt idx="4">
                  <c:v>24.31</c:v>
                </c:pt>
              </c:numCache>
            </c:numRef>
          </c:val>
          <c:extLst>
            <c:ext xmlns:c16="http://schemas.microsoft.com/office/drawing/2014/chart" uri="{C3380CC4-5D6E-409C-BE32-E72D297353CC}">
              <c16:uniqueId val="{00000000-1CF9-46A0-A6CB-8CB2DB13CF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11.68</c:v>
                </c:pt>
                <c:pt idx="1">
                  <c:v>17.52</c:v>
                </c:pt>
                <c:pt idx="2">
                  <c:v>13.24</c:v>
                </c:pt>
                <c:pt idx="3">
                  <c:v>15.07</c:v>
                </c:pt>
                <c:pt idx="4">
                  <c:v>6.84</c:v>
                </c:pt>
              </c:numCache>
            </c:numRef>
          </c:val>
          <c:smooth val="0"/>
          <c:extLst>
            <c:ext xmlns:c16="http://schemas.microsoft.com/office/drawing/2014/chart" uri="{C3380CC4-5D6E-409C-BE32-E72D297353CC}">
              <c16:uniqueId val="{00000001-1CF9-46A0-A6CB-8CB2DB13CF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43-484E-AEAF-1E0E77BB3E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43-484E-AEAF-1E0E77BB3E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901.28</c:v>
                </c:pt>
                <c:pt idx="1">
                  <c:v>727.91</c:v>
                </c:pt>
                <c:pt idx="2">
                  <c:v>619.74</c:v>
                </c:pt>
                <c:pt idx="3">
                  <c:v>468.62</c:v>
                </c:pt>
                <c:pt idx="4">
                  <c:v>826.47</c:v>
                </c:pt>
              </c:numCache>
            </c:numRef>
          </c:val>
          <c:extLst>
            <c:ext xmlns:c16="http://schemas.microsoft.com/office/drawing/2014/chart" uri="{C3380CC4-5D6E-409C-BE32-E72D297353CC}">
              <c16:uniqueId val="{00000000-D2A1-4E63-88F4-2A15ECF6AD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196.92</c:v>
                </c:pt>
                <c:pt idx="1">
                  <c:v>370.35</c:v>
                </c:pt>
                <c:pt idx="2">
                  <c:v>325.77</c:v>
                </c:pt>
                <c:pt idx="3">
                  <c:v>100.62</c:v>
                </c:pt>
                <c:pt idx="4">
                  <c:v>60.98</c:v>
                </c:pt>
              </c:numCache>
            </c:numRef>
          </c:val>
          <c:smooth val="0"/>
          <c:extLst>
            <c:ext xmlns:c16="http://schemas.microsoft.com/office/drawing/2014/chart" uri="{C3380CC4-5D6E-409C-BE32-E72D297353CC}">
              <c16:uniqueId val="{00000001-D2A1-4E63-88F4-2A15ECF6AD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61.73</c:v>
                </c:pt>
                <c:pt idx="1">
                  <c:v>49.7</c:v>
                </c:pt>
                <c:pt idx="2">
                  <c:v>68.73</c:v>
                </c:pt>
                <c:pt idx="3">
                  <c:v>58.13</c:v>
                </c:pt>
                <c:pt idx="4">
                  <c:v>74.03</c:v>
                </c:pt>
              </c:numCache>
            </c:numRef>
          </c:val>
          <c:extLst>
            <c:ext xmlns:c16="http://schemas.microsoft.com/office/drawing/2014/chart" uri="{C3380CC4-5D6E-409C-BE32-E72D297353CC}">
              <c16:uniqueId val="{00000000-7C1C-400A-8731-DAAC40F64B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70.02</c:v>
                </c:pt>
                <c:pt idx="1">
                  <c:v>63.8</c:v>
                </c:pt>
                <c:pt idx="2">
                  <c:v>61.72</c:v>
                </c:pt>
                <c:pt idx="3">
                  <c:v>64.069999999999993</c:v>
                </c:pt>
                <c:pt idx="4">
                  <c:v>62.46</c:v>
                </c:pt>
              </c:numCache>
            </c:numRef>
          </c:val>
          <c:smooth val="0"/>
          <c:extLst>
            <c:ext xmlns:c16="http://schemas.microsoft.com/office/drawing/2014/chart" uri="{C3380CC4-5D6E-409C-BE32-E72D297353CC}">
              <c16:uniqueId val="{00000001-7C1C-400A-8731-DAAC40F64B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A-40EA-AB76-2E0565AD64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C1BA-40EA-AB76-2E0565AD64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34.729999999999997</c:v>
                </c:pt>
                <c:pt idx="1">
                  <c:v>83.89</c:v>
                </c:pt>
                <c:pt idx="2">
                  <c:v>100</c:v>
                </c:pt>
                <c:pt idx="3">
                  <c:v>107.63</c:v>
                </c:pt>
                <c:pt idx="4">
                  <c:v>105.86</c:v>
                </c:pt>
              </c:numCache>
            </c:numRef>
          </c:val>
          <c:extLst>
            <c:ext xmlns:c16="http://schemas.microsoft.com/office/drawing/2014/chart" uri="{C3380CC4-5D6E-409C-BE32-E72D297353CC}">
              <c16:uniqueId val="{00000000-AD49-48C7-AF34-5DB57C320D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AD49-48C7-AF34-5DB57C320D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487.03</c:v>
                </c:pt>
                <c:pt idx="1">
                  <c:v>201.52</c:v>
                </c:pt>
                <c:pt idx="2">
                  <c:v>171.56</c:v>
                </c:pt>
                <c:pt idx="3">
                  <c:v>161.4</c:v>
                </c:pt>
                <c:pt idx="4">
                  <c:v>161.28</c:v>
                </c:pt>
              </c:numCache>
            </c:numRef>
          </c:val>
          <c:extLst>
            <c:ext xmlns:c16="http://schemas.microsoft.com/office/drawing/2014/chart" uri="{C3380CC4-5D6E-409C-BE32-E72D297353CC}">
              <c16:uniqueId val="{00000000-6B32-4EF6-93E5-BE6F9B4E8E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6B32-4EF6-93E5-BE6F9B4E8E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松浦市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Cc3</v>
      </c>
      <c r="X8" s="78"/>
      <c r="Y8" s="78"/>
      <c r="Z8" s="78"/>
      <c r="AA8" s="78"/>
      <c r="AB8" s="78"/>
      <c r="AC8" s="78"/>
      <c r="AD8" s="79" t="str">
        <f>データ!$M$6</f>
        <v>非設置</v>
      </c>
      <c r="AE8" s="79"/>
      <c r="AF8" s="79"/>
      <c r="AG8" s="79"/>
      <c r="AH8" s="79"/>
      <c r="AI8" s="79"/>
      <c r="AJ8" s="79"/>
      <c r="AK8" s="3"/>
      <c r="AL8" s="75">
        <f>データ!S6</f>
        <v>22533</v>
      </c>
      <c r="AM8" s="75"/>
      <c r="AN8" s="75"/>
      <c r="AO8" s="75"/>
      <c r="AP8" s="75"/>
      <c r="AQ8" s="75"/>
      <c r="AR8" s="75"/>
      <c r="AS8" s="75"/>
      <c r="AT8" s="74">
        <f>データ!T6</f>
        <v>130.55000000000001</v>
      </c>
      <c r="AU8" s="74"/>
      <c r="AV8" s="74"/>
      <c r="AW8" s="74"/>
      <c r="AX8" s="74"/>
      <c r="AY8" s="74"/>
      <c r="AZ8" s="74"/>
      <c r="BA8" s="74"/>
      <c r="BB8" s="74">
        <f>データ!U6</f>
        <v>172.6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51.4</v>
      </c>
      <c r="J10" s="74"/>
      <c r="K10" s="74"/>
      <c r="L10" s="74"/>
      <c r="M10" s="74"/>
      <c r="N10" s="74"/>
      <c r="O10" s="74"/>
      <c r="P10" s="74">
        <f>データ!P6</f>
        <v>21.75</v>
      </c>
      <c r="Q10" s="74"/>
      <c r="R10" s="74"/>
      <c r="S10" s="74"/>
      <c r="T10" s="74"/>
      <c r="U10" s="74"/>
      <c r="V10" s="74"/>
      <c r="W10" s="74">
        <f>データ!Q6</f>
        <v>100.54</v>
      </c>
      <c r="X10" s="74"/>
      <c r="Y10" s="74"/>
      <c r="Z10" s="74"/>
      <c r="AA10" s="74"/>
      <c r="AB10" s="74"/>
      <c r="AC10" s="74"/>
      <c r="AD10" s="75">
        <f>データ!R6</f>
        <v>3410</v>
      </c>
      <c r="AE10" s="75"/>
      <c r="AF10" s="75"/>
      <c r="AG10" s="75"/>
      <c r="AH10" s="75"/>
      <c r="AI10" s="75"/>
      <c r="AJ10" s="75"/>
      <c r="AK10" s="2"/>
      <c r="AL10" s="75">
        <f>データ!V6</f>
        <v>4860</v>
      </c>
      <c r="AM10" s="75"/>
      <c r="AN10" s="75"/>
      <c r="AO10" s="75"/>
      <c r="AP10" s="75"/>
      <c r="AQ10" s="75"/>
      <c r="AR10" s="75"/>
      <c r="AS10" s="75"/>
      <c r="AT10" s="74">
        <f>データ!W6</f>
        <v>1.92</v>
      </c>
      <c r="AU10" s="74"/>
      <c r="AV10" s="74"/>
      <c r="AW10" s="74"/>
      <c r="AX10" s="74"/>
      <c r="AY10" s="74"/>
      <c r="AZ10" s="74"/>
      <c r="BA10" s="74"/>
      <c r="BB10" s="74">
        <f>データ!X6</f>
        <v>2531.25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y3qDTqTNsZ1KqIGZtv6sIhoJQh0FzH1m+P1taKsorMCp8GRJa8lCw/y4Zw71FPpZqOpFnt9xT0qIzF1wuYShg==" saltValue="bR4yEF9NtWIlLrmV7zVt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51.4</v>
      </c>
      <c r="P6" s="34">
        <f t="shared" si="3"/>
        <v>21.75</v>
      </c>
      <c r="Q6" s="34">
        <f t="shared" si="3"/>
        <v>100.54</v>
      </c>
      <c r="R6" s="34">
        <f t="shared" si="3"/>
        <v>3410</v>
      </c>
      <c r="S6" s="34">
        <f t="shared" si="3"/>
        <v>22533</v>
      </c>
      <c r="T6" s="34">
        <f t="shared" si="3"/>
        <v>130.55000000000001</v>
      </c>
      <c r="U6" s="34">
        <f t="shared" si="3"/>
        <v>172.6</v>
      </c>
      <c r="V6" s="34">
        <f t="shared" si="3"/>
        <v>4860</v>
      </c>
      <c r="W6" s="34">
        <f t="shared" si="3"/>
        <v>1.92</v>
      </c>
      <c r="X6" s="34">
        <f t="shared" si="3"/>
        <v>2531.25</v>
      </c>
      <c r="Y6" s="35">
        <f>IF(Y7="",NA(),Y7)</f>
        <v>72.650000000000006</v>
      </c>
      <c r="Z6" s="35">
        <f t="shared" ref="Z6:AH6" si="4">IF(Z7="",NA(),Z7)</f>
        <v>123.25</v>
      </c>
      <c r="AA6" s="35">
        <f t="shared" si="4"/>
        <v>120.29</v>
      </c>
      <c r="AB6" s="35">
        <f t="shared" si="4"/>
        <v>127.4</v>
      </c>
      <c r="AC6" s="35">
        <f t="shared" si="4"/>
        <v>100.61</v>
      </c>
      <c r="AD6" s="35">
        <f t="shared" si="4"/>
        <v>98.03</v>
      </c>
      <c r="AE6" s="35">
        <f t="shared" si="4"/>
        <v>100.67</v>
      </c>
      <c r="AF6" s="35">
        <f t="shared" si="4"/>
        <v>99.51</v>
      </c>
      <c r="AG6" s="35">
        <f t="shared" si="4"/>
        <v>105.05</v>
      </c>
      <c r="AH6" s="35">
        <f t="shared" si="4"/>
        <v>106.07</v>
      </c>
      <c r="AI6" s="34" t="str">
        <f>IF(AI7="","",IF(AI7="-","【-】","【"&amp;SUBSTITUTE(TEXT(AI7,"#,##0.00"),"-","△")&amp;"】"))</f>
        <v>【108.07】</v>
      </c>
      <c r="AJ6" s="35">
        <f>IF(AJ7="",NA(),AJ7)</f>
        <v>901.28</v>
      </c>
      <c r="AK6" s="35">
        <f t="shared" ref="AK6:AS6" si="5">IF(AK7="",NA(),AK7)</f>
        <v>727.91</v>
      </c>
      <c r="AL6" s="35">
        <f t="shared" si="5"/>
        <v>619.74</v>
      </c>
      <c r="AM6" s="35">
        <f t="shared" si="5"/>
        <v>468.62</v>
      </c>
      <c r="AN6" s="35">
        <f t="shared" si="5"/>
        <v>826.47</v>
      </c>
      <c r="AO6" s="35">
        <f t="shared" si="5"/>
        <v>196.92</v>
      </c>
      <c r="AP6" s="35">
        <f t="shared" si="5"/>
        <v>370.35</v>
      </c>
      <c r="AQ6" s="35">
        <f t="shared" si="5"/>
        <v>325.77</v>
      </c>
      <c r="AR6" s="35">
        <f t="shared" si="5"/>
        <v>100.62</v>
      </c>
      <c r="AS6" s="35">
        <f t="shared" si="5"/>
        <v>60.98</v>
      </c>
      <c r="AT6" s="34" t="str">
        <f>IF(AT7="","",IF(AT7="-","【-】","【"&amp;SUBSTITUTE(TEXT(AT7,"#,##0.00"),"-","△")&amp;"】"))</f>
        <v>【3.09】</v>
      </c>
      <c r="AU6" s="35">
        <f>IF(AU7="",NA(),AU7)</f>
        <v>61.73</v>
      </c>
      <c r="AV6" s="35">
        <f t="shared" ref="AV6:BD6" si="6">IF(AV7="",NA(),AV7)</f>
        <v>49.7</v>
      </c>
      <c r="AW6" s="35">
        <f t="shared" si="6"/>
        <v>68.73</v>
      </c>
      <c r="AX6" s="35">
        <f t="shared" si="6"/>
        <v>58.13</v>
      </c>
      <c r="AY6" s="35">
        <f t="shared" si="6"/>
        <v>74.03</v>
      </c>
      <c r="AZ6" s="35">
        <f t="shared" si="6"/>
        <v>70.02</v>
      </c>
      <c r="BA6" s="35">
        <f t="shared" si="6"/>
        <v>63.8</v>
      </c>
      <c r="BB6" s="35">
        <f t="shared" si="6"/>
        <v>61.72</v>
      </c>
      <c r="BC6" s="35">
        <f t="shared" si="6"/>
        <v>64.069999999999993</v>
      </c>
      <c r="BD6" s="35">
        <f t="shared" si="6"/>
        <v>62.46</v>
      </c>
      <c r="BE6" s="34" t="str">
        <f>IF(BE7="","",IF(BE7="-","【-】","【"&amp;SUBSTITUTE(TEXT(BE7,"#,##0.00"),"-","△")&amp;"】"))</f>
        <v>【69.54】</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34.729999999999997</v>
      </c>
      <c r="BR6" s="35">
        <f t="shared" ref="BR6:BZ6" si="8">IF(BR7="",NA(),BR7)</f>
        <v>83.89</v>
      </c>
      <c r="BS6" s="35">
        <f t="shared" si="8"/>
        <v>100</v>
      </c>
      <c r="BT6" s="35">
        <f t="shared" si="8"/>
        <v>107.63</v>
      </c>
      <c r="BU6" s="35">
        <f t="shared" si="8"/>
        <v>105.86</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487.03</v>
      </c>
      <c r="CC6" s="35">
        <f t="shared" ref="CC6:CK6" si="9">IF(CC7="",NA(),CC7)</f>
        <v>201.52</v>
      </c>
      <c r="CD6" s="35">
        <f t="shared" si="9"/>
        <v>171.56</v>
      </c>
      <c r="CE6" s="35">
        <f t="shared" si="9"/>
        <v>161.4</v>
      </c>
      <c r="CF6" s="35">
        <f t="shared" si="9"/>
        <v>161.28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37.64</v>
      </c>
      <c r="CN6" s="35">
        <f t="shared" ref="CN6:CV6" si="10">IF(CN7="",NA(),CN7)</f>
        <v>39.86</v>
      </c>
      <c r="CO6" s="35">
        <f t="shared" si="10"/>
        <v>43.91</v>
      </c>
      <c r="CP6" s="35">
        <f t="shared" si="10"/>
        <v>48.27</v>
      </c>
      <c r="CQ6" s="35">
        <f t="shared" si="10"/>
        <v>44.45</v>
      </c>
      <c r="CR6" s="35">
        <f t="shared" si="10"/>
        <v>44.89</v>
      </c>
      <c r="CS6" s="35">
        <f t="shared" si="10"/>
        <v>40.75</v>
      </c>
      <c r="CT6" s="35">
        <f t="shared" si="10"/>
        <v>42.4</v>
      </c>
      <c r="CU6" s="35">
        <f t="shared" si="10"/>
        <v>45.44</v>
      </c>
      <c r="CV6" s="35">
        <f t="shared" si="10"/>
        <v>47.28</v>
      </c>
      <c r="CW6" s="34" t="str">
        <f>IF(CW7="","",IF(CW7="-","【-】","【"&amp;SUBSTITUTE(TEXT(CW7,"#,##0.00"),"-","△")&amp;"】"))</f>
        <v>【59.64】</v>
      </c>
      <c r="CX6" s="35">
        <f>IF(CX7="",NA(),CX7)</f>
        <v>62.89</v>
      </c>
      <c r="CY6" s="35">
        <f t="shared" ref="CY6:DG6" si="11">IF(CY7="",NA(),CY7)</f>
        <v>65.36</v>
      </c>
      <c r="CZ6" s="35">
        <f t="shared" si="11"/>
        <v>67.540000000000006</v>
      </c>
      <c r="DA6" s="35">
        <f t="shared" si="11"/>
        <v>71.05</v>
      </c>
      <c r="DB6" s="35">
        <f t="shared" si="11"/>
        <v>73.09</v>
      </c>
      <c r="DC6" s="35">
        <f t="shared" si="11"/>
        <v>64.89</v>
      </c>
      <c r="DD6" s="35">
        <f t="shared" si="11"/>
        <v>64.97</v>
      </c>
      <c r="DE6" s="35">
        <f t="shared" si="11"/>
        <v>65.77</v>
      </c>
      <c r="DF6" s="35">
        <f t="shared" si="11"/>
        <v>65.97</v>
      </c>
      <c r="DG6" s="35">
        <f t="shared" si="11"/>
        <v>64.7</v>
      </c>
      <c r="DH6" s="34" t="str">
        <f>IF(DH7="","",IF(DH7="-","【-】","【"&amp;SUBSTITUTE(TEXT(DH7,"#,##0.00"),"-","△")&amp;"】"))</f>
        <v>【95.35】</v>
      </c>
      <c r="DI6" s="35">
        <f>IF(DI7="",NA(),DI7)</f>
        <v>16.77</v>
      </c>
      <c r="DJ6" s="35">
        <f t="shared" ref="DJ6:DR6" si="12">IF(DJ7="",NA(),DJ7)</f>
        <v>18.899999999999999</v>
      </c>
      <c r="DK6" s="35">
        <f t="shared" si="12"/>
        <v>20.9</v>
      </c>
      <c r="DL6" s="35">
        <f t="shared" si="12"/>
        <v>22.53</v>
      </c>
      <c r="DM6" s="35">
        <f t="shared" si="12"/>
        <v>24.31</v>
      </c>
      <c r="DN6" s="35">
        <f t="shared" si="12"/>
        <v>11.68</v>
      </c>
      <c r="DO6" s="35">
        <f t="shared" si="12"/>
        <v>17.52</v>
      </c>
      <c r="DP6" s="35">
        <f t="shared" si="12"/>
        <v>13.24</v>
      </c>
      <c r="DQ6" s="35">
        <f t="shared" si="12"/>
        <v>15.07</v>
      </c>
      <c r="DR6" s="35">
        <f t="shared" si="12"/>
        <v>6.84</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8" s="36" customFormat="1" x14ac:dyDescent="0.15">
      <c r="A7" s="28"/>
      <c r="B7" s="37">
        <v>2019</v>
      </c>
      <c r="C7" s="37">
        <v>422088</v>
      </c>
      <c r="D7" s="37">
        <v>46</v>
      </c>
      <c r="E7" s="37">
        <v>17</v>
      </c>
      <c r="F7" s="37">
        <v>1</v>
      </c>
      <c r="G7" s="37">
        <v>0</v>
      </c>
      <c r="H7" s="37" t="s">
        <v>96</v>
      </c>
      <c r="I7" s="37" t="s">
        <v>97</v>
      </c>
      <c r="J7" s="37" t="s">
        <v>98</v>
      </c>
      <c r="K7" s="37" t="s">
        <v>99</v>
      </c>
      <c r="L7" s="37" t="s">
        <v>100</v>
      </c>
      <c r="M7" s="37" t="s">
        <v>101</v>
      </c>
      <c r="N7" s="38" t="s">
        <v>102</v>
      </c>
      <c r="O7" s="38">
        <v>51.4</v>
      </c>
      <c r="P7" s="38">
        <v>21.75</v>
      </c>
      <c r="Q7" s="38">
        <v>100.54</v>
      </c>
      <c r="R7" s="38">
        <v>3410</v>
      </c>
      <c r="S7" s="38">
        <v>22533</v>
      </c>
      <c r="T7" s="38">
        <v>130.55000000000001</v>
      </c>
      <c r="U7" s="38">
        <v>172.6</v>
      </c>
      <c r="V7" s="38">
        <v>4860</v>
      </c>
      <c r="W7" s="38">
        <v>1.92</v>
      </c>
      <c r="X7" s="38">
        <v>2531.25</v>
      </c>
      <c r="Y7" s="38">
        <v>72.650000000000006</v>
      </c>
      <c r="Z7" s="38">
        <v>123.25</v>
      </c>
      <c r="AA7" s="38">
        <v>120.29</v>
      </c>
      <c r="AB7" s="38">
        <v>127.4</v>
      </c>
      <c r="AC7" s="38">
        <v>100.61</v>
      </c>
      <c r="AD7" s="38">
        <v>98.03</v>
      </c>
      <c r="AE7" s="38">
        <v>100.67</v>
      </c>
      <c r="AF7" s="38">
        <v>99.51</v>
      </c>
      <c r="AG7" s="38">
        <v>105.05</v>
      </c>
      <c r="AH7" s="38">
        <v>106.07</v>
      </c>
      <c r="AI7" s="38">
        <v>108.07</v>
      </c>
      <c r="AJ7" s="38">
        <v>901.28</v>
      </c>
      <c r="AK7" s="38">
        <v>727.91</v>
      </c>
      <c r="AL7" s="38">
        <v>619.74</v>
      </c>
      <c r="AM7" s="38">
        <v>468.62</v>
      </c>
      <c r="AN7" s="38">
        <v>826.47</v>
      </c>
      <c r="AO7" s="38">
        <v>196.92</v>
      </c>
      <c r="AP7" s="38">
        <v>370.35</v>
      </c>
      <c r="AQ7" s="38">
        <v>325.77</v>
      </c>
      <c r="AR7" s="38">
        <v>100.62</v>
      </c>
      <c r="AS7" s="38">
        <v>60.98</v>
      </c>
      <c r="AT7" s="38">
        <v>3.09</v>
      </c>
      <c r="AU7" s="38">
        <v>61.73</v>
      </c>
      <c r="AV7" s="38">
        <v>49.7</v>
      </c>
      <c r="AW7" s="38">
        <v>68.73</v>
      </c>
      <c r="AX7" s="38">
        <v>58.13</v>
      </c>
      <c r="AY7" s="38">
        <v>74.03</v>
      </c>
      <c r="AZ7" s="38">
        <v>70.02</v>
      </c>
      <c r="BA7" s="38">
        <v>63.8</v>
      </c>
      <c r="BB7" s="38">
        <v>61.72</v>
      </c>
      <c r="BC7" s="38">
        <v>64.069999999999993</v>
      </c>
      <c r="BD7" s="38">
        <v>62.46</v>
      </c>
      <c r="BE7" s="38">
        <v>69.540000000000006</v>
      </c>
      <c r="BF7" s="38">
        <v>0</v>
      </c>
      <c r="BG7" s="38">
        <v>0</v>
      </c>
      <c r="BH7" s="38">
        <v>0</v>
      </c>
      <c r="BI7" s="38">
        <v>0</v>
      </c>
      <c r="BJ7" s="38">
        <v>0</v>
      </c>
      <c r="BK7" s="38">
        <v>1240.1600000000001</v>
      </c>
      <c r="BL7" s="38">
        <v>1193.49</v>
      </c>
      <c r="BM7" s="38">
        <v>876.19</v>
      </c>
      <c r="BN7" s="38">
        <v>722.53</v>
      </c>
      <c r="BO7" s="38">
        <v>933.3</v>
      </c>
      <c r="BP7" s="38">
        <v>682.51</v>
      </c>
      <c r="BQ7" s="38">
        <v>34.729999999999997</v>
      </c>
      <c r="BR7" s="38">
        <v>83.89</v>
      </c>
      <c r="BS7" s="38">
        <v>100</v>
      </c>
      <c r="BT7" s="38">
        <v>107.63</v>
      </c>
      <c r="BU7" s="38">
        <v>105.86</v>
      </c>
      <c r="BV7" s="38">
        <v>60.17</v>
      </c>
      <c r="BW7" s="38">
        <v>65.569999999999993</v>
      </c>
      <c r="BX7" s="38">
        <v>75.7</v>
      </c>
      <c r="BY7" s="38">
        <v>74.61</v>
      </c>
      <c r="BZ7" s="38">
        <v>77.510000000000005</v>
      </c>
      <c r="CA7" s="38">
        <v>100.34</v>
      </c>
      <c r="CB7" s="38">
        <v>487.03</v>
      </c>
      <c r="CC7" s="38">
        <v>201.52</v>
      </c>
      <c r="CD7" s="38">
        <v>171.56</v>
      </c>
      <c r="CE7" s="38">
        <v>161.4</v>
      </c>
      <c r="CF7" s="38">
        <v>161.28</v>
      </c>
      <c r="CG7" s="38">
        <v>281.52999999999997</v>
      </c>
      <c r="CH7" s="38">
        <v>263.04000000000002</v>
      </c>
      <c r="CI7" s="38">
        <v>230.04</v>
      </c>
      <c r="CJ7" s="38">
        <v>233.5</v>
      </c>
      <c r="CK7" s="38">
        <v>221.95</v>
      </c>
      <c r="CL7" s="38">
        <v>136.15</v>
      </c>
      <c r="CM7" s="38">
        <v>37.64</v>
      </c>
      <c r="CN7" s="38">
        <v>39.86</v>
      </c>
      <c r="CO7" s="38">
        <v>43.91</v>
      </c>
      <c r="CP7" s="38">
        <v>48.27</v>
      </c>
      <c r="CQ7" s="38">
        <v>44.45</v>
      </c>
      <c r="CR7" s="38">
        <v>44.89</v>
      </c>
      <c r="CS7" s="38">
        <v>40.75</v>
      </c>
      <c r="CT7" s="38">
        <v>42.4</v>
      </c>
      <c r="CU7" s="38">
        <v>45.44</v>
      </c>
      <c r="CV7" s="38">
        <v>47.28</v>
      </c>
      <c r="CW7" s="38">
        <v>59.64</v>
      </c>
      <c r="CX7" s="38">
        <v>62.89</v>
      </c>
      <c r="CY7" s="38">
        <v>65.36</v>
      </c>
      <c r="CZ7" s="38">
        <v>67.540000000000006</v>
      </c>
      <c r="DA7" s="38">
        <v>71.05</v>
      </c>
      <c r="DB7" s="38">
        <v>73.09</v>
      </c>
      <c r="DC7" s="38">
        <v>64.89</v>
      </c>
      <c r="DD7" s="38">
        <v>64.97</v>
      </c>
      <c r="DE7" s="38">
        <v>65.77</v>
      </c>
      <c r="DF7" s="38">
        <v>65.97</v>
      </c>
      <c r="DG7" s="38">
        <v>64.7</v>
      </c>
      <c r="DH7" s="38">
        <v>95.35</v>
      </c>
      <c r="DI7" s="38">
        <v>16.77</v>
      </c>
      <c r="DJ7" s="38">
        <v>18.899999999999999</v>
      </c>
      <c r="DK7" s="38">
        <v>20.9</v>
      </c>
      <c r="DL7" s="38">
        <v>22.53</v>
      </c>
      <c r="DM7" s="38">
        <v>24.31</v>
      </c>
      <c r="DN7" s="38">
        <v>11.68</v>
      </c>
      <c r="DO7" s="38">
        <v>17.52</v>
      </c>
      <c r="DP7" s="38">
        <v>13.24</v>
      </c>
      <c r="DQ7" s="38">
        <v>15.07</v>
      </c>
      <c r="DR7" s="38">
        <v>6.84</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0.33</v>
      </c>
      <c r="EK7" s="38">
        <v>0.21</v>
      </c>
      <c r="EL7" s="38">
        <v>0.15</v>
      </c>
      <c r="EM7" s="38">
        <v>0.25</v>
      </c>
      <c r="EN7" s="38">
        <v>0.18</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2021-02-10T10:10:28Z</cp:lastPrinted>
  <dcterms:created xsi:type="dcterms:W3CDTF">2020-12-04T02:30:42Z</dcterms:created>
  <dcterms:modified xsi:type="dcterms:W3CDTF">2022-10-11T03:48:51Z</dcterms:modified>
  <cp:category/>
</cp:coreProperties>
</file>