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調査\20220112204641_公営企業に係る経営比較分析表（令和２年度決算）の分析等について\07 松浦市\工業用水道事業\"/>
    </mc:Choice>
  </mc:AlternateContent>
  <workbookProtection workbookAlgorithmName="SHA-512" workbookHashValue="qHxULXIx50apbr8uUK1ywPuXr0/UhC2rFjBFp+OY3EEvwAfJmUsTeTbjXjDDff2Bfl3F2ouzW0T3hMvErgDANw==" workbookSaltValue="NHVBASI/sPX/zlHasx1MW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0" i="5" l="1"/>
  <c r="CK10" i="5"/>
  <c r="AS10" i="5"/>
  <c r="AI10" i="5"/>
  <c r="Y10" i="5"/>
  <c r="F10" i="5"/>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RH55" i="4"/>
  <c r="QN55" i="4"/>
  <c r="PT55" i="4"/>
  <c r="OZ55" i="4"/>
  <c r="OF55" i="4"/>
  <c r="MN55" i="4"/>
  <c r="KZ55" i="4"/>
  <c r="KF55" i="4"/>
  <c r="JL55" i="4"/>
  <c r="HT55" i="4"/>
  <c r="GZ55" i="4"/>
  <c r="GF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RH32" i="4"/>
  <c r="QN32" i="4"/>
  <c r="PT32" i="4"/>
  <c r="OZ32" i="4"/>
  <c r="OF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55" i="4" l="1"/>
  <c r="LT55" i="4"/>
  <c r="V10" i="5"/>
  <c r="AF10" i="5"/>
  <c r="AJ10" i="5"/>
  <c r="AT10" i="5"/>
  <c r="BD10" i="5"/>
  <c r="BN10" i="5"/>
  <c r="BX10" i="5"/>
  <c r="CB10" i="5"/>
  <c r="CL10" i="5"/>
  <c r="CV10" i="5"/>
  <c r="DF10" i="5"/>
  <c r="DP10" i="5"/>
  <c r="DT10" i="5"/>
  <c r="ED10" i="5"/>
  <c r="AR32" i="4"/>
  <c r="LT32" i="4"/>
  <c r="FL33" i="4"/>
  <c r="QN33" i="4"/>
  <c r="FL56" i="4"/>
  <c r="QN56" i="4"/>
  <c r="IM80" i="4"/>
  <c r="Y81" i="4"/>
  <c r="EC81"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EB10" i="5"/>
  <c r="U10" i="5"/>
  <c r="BC10" i="5"/>
  <c r="BM10" i="5"/>
  <c r="BQ10" i="5"/>
  <c r="CA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<sst xmlns="http://schemas.openxmlformats.org/spreadsheetml/2006/main" count="262" uniqueCount="108">
  <si>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</si>
  <si>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</si>
  <si>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</si>
  <si>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</si>
  <si>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</si>
  <si>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</si>
  <si>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</si>
  <si>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</si>
  <si>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</si>
  <si>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</si>
  <si>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</si>
  <si>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</si>
  <si>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</si>
  <si>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</si>
  <si>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</si>
  <si>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</si>
  <si>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</si>
  <si>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</si>
  <si>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</si>
  <si>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</si>
  <si>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</si>
  <si>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</si>
  <si>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</si>
  <si>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</si>
  <si>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</si>
  <si>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</si>
  <si>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</si>
  <si>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</si>
  <si>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</si>
  <si>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</si>
  <si>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</si>
  <si>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</si>
  <si>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</si>
  <si>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</si>
  <si>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</si>
  <si>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</si>
  <si>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</si>
  <si>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</si>
  <si>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</si>
  <si>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</si>
  <si>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</si>
  <si>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</si>
  <si>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</si>
  <si>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</si>
  <si>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</si>
  <si>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</si>
  <si>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</si>
  <si>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</si>
  <si>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</si>
  <si>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</si>
  <si>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</si>
  <si>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</si>
  <si>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</si>
  <si>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</si>
  <si>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</si>
  <si>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</si>
  <si>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</si>
  <si>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</si>
  <si>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</si>
  <si>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</si>
  <si>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</si>
  <si>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</si>
  <si>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</si>
  <si>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</si>
  <si>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</si>
  <si>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</si>
  <si>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</si>
  <si>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</si>
  <si>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</si>
  <si>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</si>
  <si>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</si>
  <si>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</si>
  <si>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</si>
  <si>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</si>
  <si>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</si>
  <si>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</si>
  <si>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</si>
  <si>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</si>
  <si>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</si>
  <si>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</si>
  <si>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</si>
  <si>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</si>
  <si>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</si>
  <si>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</si>
  <si>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</si>
  <si>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</si>
  <si>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</si>
  <si>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</si>
  <si>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</si>
  <si>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422088</t>
  </si>
  <si>
    <t>46</t>
  </si>
  <si>
    <t>02</t>
  </si>
  <si>
    <t>0</t>
  </si>
  <si>
    <t>000</t>
  </si>
  <si>
    <t>長崎県　松浦市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</si>
  <si>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</si>
  <si>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</si>
  <si>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</si>
  <si>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</si>
  <si>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</si>
  <si>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</si>
  <si>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</si>
  <si>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</si>
  <si>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</si>
  <si>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</si>
  <si>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①減価償却率は80％を超えており、施設全体の老朽化が進んでいる。類似団体平均よりも高めとなっており、今後は計画的な施設更新が必要となる。
②耐用年数を超える管路はなく、経年化率は発生していないが、今後耐用年数を迎えることから、管路の計画的な更新が必要と考えている。
③当該年度の管路更新はなく、今後耐用年数を迎えることから、管路の計画的な更新が必要と考えている。</t>
    <rPh sb="126" eb="127">
      <t>カンガ</t>
    </rPh>
    <phoneticPr fontId="5"/>
  </si>
  <si>
    <t>工業用水道事業の経営状況は、事業運営に要する費用が概ね料金収入で賄えており、比較的良好な状態と考えている。
今後老朽化する施設や管路の更新が増大していくため、計画的な更新を検討することが必要となっている。</t>
    <rPh sb="47" eb="48">
      <t>カンガ</t>
    </rPh>
    <phoneticPr fontId="5"/>
  </si>
  <si>
    <t>①100％を超える水準で推移しており、比較的良好といえるが、今後老朽化施設等の更新が見込まれることから、100％超を維持するためには、収益の確保が必要となる。
②当年度の累積欠損金なし。
③流動比率が100％を上回り、類似団体の平均値も大きく上回っており、現状の支払い能力は良好といえる。
④企業債残高なし。今後老朽化施設等の更新のため企業債の発行を検討している。
⑤現状において料金水準は適正であると判断しているが、施設等の老朽化に伴う更新により、今後料金回収率が悪化することが見込まれることから、給水原価を抑えるとともに適正な料金単価を検討する必要がある。
⑥料金単価と給水原価の乖離が小さく料金水準は適正であると判断しているが、施設等の老朽化に伴う更新により、悪化することが見込まれることから、給水原価を抑えるとともに適正な料金単価を検討する必要がある。
⑦効果的な施設利用がなされていると考えている。
⑧適切な投資ができていると考えている。</t>
    <rPh sb="30" eb="32">
      <t>コンゴ</t>
    </rPh>
    <rPh sb="37" eb="38">
      <t>トウ</t>
    </rPh>
    <rPh sb="42" eb="44">
      <t>ミコ</t>
    </rPh>
    <rPh sb="161" eb="162">
      <t>トウ</t>
    </rPh>
    <rPh sb="211" eb="212">
      <t>トウ</t>
    </rPh>
    <rPh sb="270" eb="272">
      <t>ケントウ</t>
    </rPh>
    <rPh sb="292" eb="294">
      <t>カイリ</t>
    </rPh>
    <rPh sb="295" eb="296">
      <t>チイ</t>
    </rPh>
    <rPh sb="319" eb="320">
      <t>トウ</t>
    </rPh>
    <rPh sb="398" eb="399">
      <t>カンガ</t>
    </rPh>
    <rPh sb="418" eb="41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</si>
</sst>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87.18</c:v>
                </c:pt>
                <c:pt idx="1">
                  <c:v>87.6</c:v>
                </c:pt>
                <c:pt idx="2">
                  <c:v>87.74</c:v>
                </c:pt>
                <c:pt idx="3">
                  <c:v>88.12</c:v>
                </c:pt>
                <c:pt idx="4">
                  <c:v>87.67</c:v>
                </c:pt>
              </c:numCache>
            </c:numRef>
          </c:val>
          <c:extLst>
            <c:ext xmlns:c16="http://schemas.microsoft.com/office/drawing/2014/chart" uri="{C3380CC4-5D6E-409C-BE32-E72D297353CC}">
              <c16:uniqueId val="{00000000-9A44-4475-8E7A-527547224B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9A44-4475-8E7A-527547224B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DE-4A85-866C-5FA5B09F7A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C4DE-4A85-866C-5FA5B09F7A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106.11</c:v>
                </c:pt>
                <c:pt idx="1">
                  <c:v>107.18</c:v>
                </c:pt>
                <c:pt idx="2">
                  <c:v>101.96</c:v>
                </c:pt>
                <c:pt idx="3">
                  <c:v>105.17</c:v>
                </c:pt>
                <c:pt idx="4">
                  <c:v>100.79</c:v>
                </c:pt>
              </c:numCache>
            </c:numRef>
          </c:val>
          <c:extLst>
            <c:ext xmlns:c16="http://schemas.microsoft.com/office/drawing/2014/chart" uri="{C3380CC4-5D6E-409C-BE32-E72D297353CC}">
              <c16:uniqueId val="{00000000-78FD-4EFB-8A3F-02DC38757D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78FD-4EFB-8A3F-02DC38757D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DD-47E4-AA97-60588C0DE7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57DD-47E4-AA97-60588C0DE7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5-4C32-9B9F-48C3A3A3C6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2E65-4C32-9B9F-48C3A3A3C6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3450.64</c:v>
                </c:pt>
                <c:pt idx="1">
                  <c:v>2056.79</c:v>
                </c:pt>
                <c:pt idx="2">
                  <c:v>2303.7600000000002</c:v>
                </c:pt>
                <c:pt idx="3">
                  <c:v>1336.05</c:v>
                </c:pt>
                <c:pt idx="4">
                  <c:v>1053.26</c:v>
                </c:pt>
              </c:numCache>
            </c:numRef>
          </c:val>
          <c:extLst>
            <c:ext xmlns:c16="http://schemas.microsoft.com/office/drawing/2014/chart" uri="{C3380CC4-5D6E-409C-BE32-E72D297353CC}">
              <c16:uniqueId val="{00000000-FFE2-4604-A513-DF180DFBE3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FFE2-4604-A513-DF180DFBE3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AE-4528-A62C-FBEADF42CC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0CAE-4528-A62C-FBEADF42CC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112.97</c:v>
                </c:pt>
                <c:pt idx="1">
                  <c:v>112.35</c:v>
                </c:pt>
                <c:pt idx="2">
                  <c:v>98.77</c:v>
                </c:pt>
                <c:pt idx="3">
                  <c:v>107.38</c:v>
                </c:pt>
                <c:pt idx="4">
                  <c:v>99.24</c:v>
                </c:pt>
              </c:numCache>
            </c:numRef>
          </c:val>
          <c:extLst>
            <c:ext xmlns:c16="http://schemas.microsoft.com/office/drawing/2014/chart" uri="{C3380CC4-5D6E-409C-BE32-E72D297353CC}">
              <c16:uniqueId val="{00000000-6C8F-4C9A-8FD3-BEE0C54B43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6C8F-4C9A-8FD3-BEE0C54B43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30.98</c:v>
                </c:pt>
                <c:pt idx="1">
                  <c:v>31.15</c:v>
                </c:pt>
                <c:pt idx="2">
                  <c:v>35.479999999999997</c:v>
                </c:pt>
                <c:pt idx="3">
                  <c:v>32.6</c:v>
                </c:pt>
                <c:pt idx="4">
                  <c:v>35.270000000000003</c:v>
                </c:pt>
              </c:numCache>
            </c:numRef>
          </c:val>
          <c:extLst>
            <c:ext xmlns:c16="http://schemas.microsoft.com/office/drawing/2014/chart" uri="{C3380CC4-5D6E-409C-BE32-E72D297353CC}">
              <c16:uniqueId val="{00000000-2B36-4C1C-B214-EF40B261C3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2B36-4C1C-B214-EF40B261C3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56.82</c:v>
                </c:pt>
                <c:pt idx="1">
                  <c:v>57.68</c:v>
                </c:pt>
                <c:pt idx="2">
                  <c:v>57.49</c:v>
                </c:pt>
                <c:pt idx="3">
                  <c:v>65.849999999999994</c:v>
                </c:pt>
                <c:pt idx="4">
                  <c:v>67.540000000000006</c:v>
                </c:pt>
              </c:numCache>
            </c:numRef>
          </c:val>
          <c:extLst>
            <c:ext xmlns:c16="http://schemas.microsoft.com/office/drawing/2014/chart" uri="{C3380CC4-5D6E-409C-BE32-E72D297353CC}">
              <c16:uniqueId val="{00000000-9378-4DB6-B419-336C4F06AE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9378-4DB6-B419-336C4F06AE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72.349999999999994</c:v>
                </c:pt>
                <c:pt idx="1">
                  <c:v>72.349999999999994</c:v>
                </c:pt>
                <c:pt idx="2">
                  <c:v>72.349999999999994</c:v>
                </c:pt>
                <c:pt idx="3">
                  <c:v>93.24</c:v>
                </c:pt>
                <c:pt idx="4">
                  <c:v>93.24</c:v>
                </c:pt>
              </c:numCache>
            </c:numRef>
          </c:val>
          <c:extLst>
            <c:ext xmlns:c16="http://schemas.microsoft.com/office/drawing/2014/chart" uri="{C3380CC4-5D6E-409C-BE32-E72D297353CC}">
              <c16:uniqueId val="{00000000-8ABA-43CB-B022-28FE56BCB3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8ABA-43CB-B022-28FE56BCB3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QB49"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長崎県　松浦市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17000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11481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15850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106.11</v>
      </c>
      <c r="Y32" s="107"/>
      <c r="Z32" s="107"/>
      <c r="AA32" s="107"/>
      <c r="AB32" s="107"/>
      <c r="AC32" s="107"/>
      <c r="AD32" s="107"/>
      <c r="AE32" s="107"/>
      <c r="AF32" s="107"/>
      <c r="AG32" s="107"/>
      <c r="AH32" s="107"/>
      <c r="AI32" s="107"/>
      <c r="AJ32" s="107"/>
      <c r="AK32" s="107"/>
      <c r="AL32" s="107"/>
      <c r="AM32" s="107"/>
      <c r="AN32" s="107"/>
      <c r="AO32" s="107"/>
      <c r="AP32" s="107"/>
      <c r="AQ32" s="108"/>
      <c r="AR32" s="106">
        <f>データ!U6</f>
        <v>107.18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101.96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105.17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100.79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3450.64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2056.79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2303.7600000000002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1336.05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1053.26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108.18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114.99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110.04</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79.27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75.56</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68.38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680.22</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786.06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771.18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504.73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450.91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444.01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112.97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112.35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98.77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107.38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99.24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30.98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31.15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35.479999999999997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32.6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35.270000000000003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56.82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57.68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57.49</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65.849999999999994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67.540000000000006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72.349999999999994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72.349999999999994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72.349999999999994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93.24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93.24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92.2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103.39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96.49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34.33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30.96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33.229999999999997</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44.05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45.51</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44.67</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61.85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64.14</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63.89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87.18</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87.6</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87.74</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88.12</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87.67</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51.15</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52.15</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52.21</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54.51</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55.38</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20.8</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29.43</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32.03</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36.58</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40.880000000000003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0.11</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0.11</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0.11</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0.36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0.12</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MPXQ7Ti45oJJ1QNX/x3OW7ULOqvKN88E9o93GvS2lMk21quyRX7EbgPsAZBowmgi8LqGQXU/qgr97EB/+sJ2Q==" saltValue="Mjh6sJSiEJ8MKO5Y8EXoZ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106.11</v>
      </c>
      <c r="U6" s="52">
        <f>U7</f>
        <v>107.18</v>
      </c>
      <c r="V6" s="52">
        <f>V7</f>
        <v>101.96</v>
      </c>
      <c r="W6" s="52">
        <f>W7</f>
        <v>105.17</v>
      </c>
      <c r="X6" s="52">
        <f t="shared" si="3"/>
        <v>100.79</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3450.64</v>
      </c>
      <c r="AQ6" s="52">
        <f>AQ7</f>
        <v>2056.79</v>
      </c>
      <c r="AR6" s="52">
        <f>AR7</f>
        <v>2303.7600000000002</v>
      </c>
      <c r="AS6" s="52">
        <f>AS7</f>
        <v>1336.05</v>
      </c>
      <c r="AT6" s="52">
        <f t="shared" si="3"/>
        <v>1053.26</v>
      </c>
      <c r="AU6" s="52">
        <f t="shared" si="3"/>
        <v>688.41</v>
      </c>
      <c r="AV6" s="52">
        <f t="shared" si="3"/>
        <v>649.91999999999996</v>
      </c>
      <c r="AW6" s="52">
        <f t="shared" si="3"/>
        <v>680.22</v>
      </c>
      <c r="AX6" s="52">
        <f t="shared" si="3"/>
        <v>786.06</v>
      </c>
      <c r="AY6" s="52">
        <f t="shared" si="3"/>
        <v>771.18</v>
      </c>
      <c r="AZ6" s="50" t="str">
        <f>IF(AZ7="-","【-】","【"&amp;SUBSTITUTE(TEXT(AZ7,"#,##0.00"),"-","△")&amp;"】")</f>
        <v>【436.32】</v>
      </c>
      <c r="BA6" s="52">
        <f t="shared" si="3"/>
        <v>0</v>
      </c>
      <c r="BB6" s="52">
        <f>BB7</f>
        <v>0</v>
      </c>
      <c r="BC6" s="52">
        <f>BC7</f>
        <v>0</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112.97</v>
      </c>
      <c r="BM6" s="52">
        <f>BM7</f>
        <v>112.35</v>
      </c>
      <c r="BN6" s="52">
        <f>BN7</f>
        <v>98.77</v>
      </c>
      <c r="BO6" s="52">
        <f>BO7</f>
        <v>107.38</v>
      </c>
      <c r="BP6" s="52">
        <f t="shared" si="3"/>
        <v>99.24</v>
      </c>
      <c r="BQ6" s="52">
        <f t="shared" si="3"/>
        <v>93.58</v>
      </c>
      <c r="BR6" s="52">
        <f t="shared" si="3"/>
        <v>93.31</v>
      </c>
      <c r="BS6" s="52">
        <f t="shared" si="3"/>
        <v>92.2</v>
      </c>
      <c r="BT6" s="52">
        <f t="shared" si="3"/>
        <v>103.39</v>
      </c>
      <c r="BU6" s="52">
        <f t="shared" si="3"/>
        <v>96.49</v>
      </c>
      <c r="BV6" s="50" t="str">
        <f>IF(BV7="-","【-】","【"&amp;SUBSTITUTE(TEXT(BV7,"#,##0.00"),"-","△")&amp;"】")</f>
        <v>【113.30】</v>
      </c>
      <c r="BW6" s="52">
        <f t="shared" si="3"/>
        <v>30.98</v>
      </c>
      <c r="BX6" s="52">
        <f>BX7</f>
        <v>31.15</v>
      </c>
      <c r="BY6" s="52">
        <f>BY7</f>
        <v>35.479999999999997</v>
      </c>
      <c r="BZ6" s="52">
        <f>BZ7</f>
        <v>32.6</v>
      </c>
      <c r="CA6" s="52">
        <f t="shared" si="3"/>
        <v>35.270000000000003</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56.82</v>
      </c>
      <c r="CI6" s="52">
        <f>CI7</f>
        <v>57.68</v>
      </c>
      <c r="CJ6" s="52">
        <f>CJ7</f>
        <v>57.49</v>
      </c>
      <c r="CK6" s="52">
        <f>CK7</f>
        <v>65.849999999999994</v>
      </c>
      <c r="CL6" s="52">
        <f t="shared" si="5"/>
        <v>67.540000000000006</v>
      </c>
      <c r="CM6" s="52">
        <f t="shared" si="5"/>
        <v>43.12</v>
      </c>
      <c r="CN6" s="52">
        <f t="shared" si="5"/>
        <v>43.85</v>
      </c>
      <c r="CO6" s="52">
        <f t="shared" si="5"/>
        <v>44.05</v>
      </c>
      <c r="CP6" s="52">
        <f t="shared" si="5"/>
        <v>45.51</v>
      </c>
      <c r="CQ6" s="52">
        <f t="shared" si="5"/>
        <v>44.67</v>
      </c>
      <c r="CR6" s="50" t="str">
        <f>IF(CR7="-","【-】","【"&amp;SUBSTITUTE(TEXT(CR7,"#,##0.00"),"-","△")&amp;"】")</f>
        <v>【53.39】</v>
      </c>
      <c r="CS6" s="52">
        <f t="shared" ref="CS6:DB6" si="6">CS7</f>
        <v>72.349999999999994</v>
      </c>
      <c r="CT6" s="52">
        <f>CT7</f>
        <v>72.349999999999994</v>
      </c>
      <c r="CU6" s="52">
        <f>CU7</f>
        <v>72.349999999999994</v>
      </c>
      <c r="CV6" s="52">
        <f>CV7</f>
        <v>93.24</v>
      </c>
      <c r="CW6" s="52">
        <f t="shared" si="6"/>
        <v>93.24</v>
      </c>
      <c r="CX6" s="52">
        <f t="shared" si="6"/>
        <v>61.62</v>
      </c>
      <c r="CY6" s="52">
        <f t="shared" si="6"/>
        <v>61.64</v>
      </c>
      <c r="CZ6" s="52">
        <f t="shared" si="6"/>
        <v>61.85</v>
      </c>
      <c r="DA6" s="52">
        <f t="shared" si="6"/>
        <v>64.14</v>
      </c>
      <c r="DB6" s="52">
        <f t="shared" si="6"/>
        <v>63.89</v>
      </c>
      <c r="DC6" s="50" t="str">
        <f>IF(DC7="-","【-】","【"&amp;SUBSTITUTE(TEXT(DC7,"#,##0.00"),"-","△")&amp;"】")</f>
        <v>【76.89】</v>
      </c>
      <c r="DD6" s="52">
        <f t="shared" ref="DD6:DM6" si="7">DD7</f>
        <v>87.18</v>
      </c>
      <c r="DE6" s="52">
        <f>DE7</f>
        <v>87.6</v>
      </c>
      <c r="DF6" s="52">
        <f>DF7</f>
        <v>87.74</v>
      </c>
      <c r="DG6" s="52">
        <f>DG7</f>
        <v>88.12</v>
      </c>
      <c r="DH6" s="52">
        <f t="shared" si="7"/>
        <v>87.67</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17000</v>
      </c>
      <c r="L7" s="54" t="s">
        <v>97</v>
      </c>
      <c r="M7" s="55">
        <v>1</v>
      </c>
      <c r="N7" s="55">
        <v>11481</v>
      </c>
      <c r="O7" s="56" t="s">
        <v>98</v>
      </c>
      <c r="P7" s="56">
        <v>97.5</v>
      </c>
      <c r="Q7" s="55">
        <v>2</v>
      </c>
      <c r="R7" s="55">
        <v>15850</v>
      </c>
      <c r="S7" s="54" t="s">
        <v>99</v>
      </c>
      <c r="T7" s="57">
        <v>106.11</v>
      </c>
      <c r="U7" s="57">
        <v>107.18</v>
      </c>
      <c r="V7" s="57">
        <v>101.96</v>
      </c>
      <c r="W7" s="57">
        <v>105.17</v>
      </c>
      <c r="X7" s="57">
        <v>100.79</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3450.64</v>
      </c>
      <c r="AQ7" s="57">
        <v>2056.79</v>
      </c>
      <c r="AR7" s="57">
        <v>2303.7600000000002</v>
      </c>
      <c r="AS7" s="57">
        <v>1336.05</v>
      </c>
      <c r="AT7" s="57">
        <v>1053.26</v>
      </c>
      <c r="AU7" s="57">
        <v>688.41</v>
      </c>
      <c r="AV7" s="57">
        <v>649.91999999999996</v>
      </c>
      <c r="AW7" s="57">
        <v>680.22</v>
      </c>
      <c r="AX7" s="57">
        <v>786.06</v>
      </c>
      <c r="AY7" s="57">
        <v>771.18</v>
      </c>
      <c r="AZ7" s="57">
        <v>436.32</v>
      </c>
      <c r="BA7" s="57">
        <v>0</v>
      </c>
      <c r="BB7" s="57">
        <v>0</v>
      </c>
      <c r="BC7" s="57">
        <v>0</v>
      </c>
      <c r="BD7" s="57">
        <v>0</v>
      </c>
      <c r="BE7" s="57">
        <v>0</v>
      </c>
      <c r="BF7" s="57">
        <v>505.25</v>
      </c>
      <c r="BG7" s="57">
        <v>531.53</v>
      </c>
      <c r="BH7" s="57">
        <v>504.73</v>
      </c>
      <c r="BI7" s="57">
        <v>450.91</v>
      </c>
      <c r="BJ7" s="57">
        <v>444.01</v>
      </c>
      <c r="BK7" s="57">
        <v>238.21</v>
      </c>
      <c r="BL7" s="57">
        <v>112.97</v>
      </c>
      <c r="BM7" s="57">
        <v>112.35</v>
      </c>
      <c r="BN7" s="57">
        <v>98.77</v>
      </c>
      <c r="BO7" s="57">
        <v>107.38</v>
      </c>
      <c r="BP7" s="57">
        <v>99.24</v>
      </c>
      <c r="BQ7" s="57">
        <v>93.58</v>
      </c>
      <c r="BR7" s="57">
        <v>93.31</v>
      </c>
      <c r="BS7" s="57">
        <v>92.2</v>
      </c>
      <c r="BT7" s="57">
        <v>103.39</v>
      </c>
      <c r="BU7" s="57">
        <v>96.49</v>
      </c>
      <c r="BV7" s="57">
        <v>113.3</v>
      </c>
      <c r="BW7" s="57">
        <v>30.98</v>
      </c>
      <c r="BX7" s="57">
        <v>31.15</v>
      </c>
      <c r="BY7" s="57">
        <v>35.479999999999997</v>
      </c>
      <c r="BZ7" s="57">
        <v>32.6</v>
      </c>
      <c r="CA7" s="57">
        <v>35.270000000000003</v>
      </c>
      <c r="CB7" s="57">
        <v>33.79</v>
      </c>
      <c r="CC7" s="57">
        <v>33.81</v>
      </c>
      <c r="CD7" s="57">
        <v>34.33</v>
      </c>
      <c r="CE7" s="57">
        <v>30.96</v>
      </c>
      <c r="CF7" s="57">
        <v>33.229999999999997</v>
      </c>
      <c r="CG7" s="57">
        <v>18.87</v>
      </c>
      <c r="CH7" s="57">
        <v>56.82</v>
      </c>
      <c r="CI7" s="57">
        <v>57.68</v>
      </c>
      <c r="CJ7" s="57">
        <v>57.49</v>
      </c>
      <c r="CK7" s="57">
        <v>65.849999999999994</v>
      </c>
      <c r="CL7" s="57">
        <v>67.540000000000006</v>
      </c>
      <c r="CM7" s="57">
        <v>43.12</v>
      </c>
      <c r="CN7" s="57">
        <v>43.85</v>
      </c>
      <c r="CO7" s="57">
        <v>44.05</v>
      </c>
      <c r="CP7" s="57">
        <v>45.51</v>
      </c>
      <c r="CQ7" s="57">
        <v>44.67</v>
      </c>
      <c r="CR7" s="57">
        <v>53.39</v>
      </c>
      <c r="CS7" s="57">
        <v>72.349999999999994</v>
      </c>
      <c r="CT7" s="57">
        <v>72.349999999999994</v>
      </c>
      <c r="CU7" s="57">
        <v>72.349999999999994</v>
      </c>
      <c r="CV7" s="57">
        <v>93.24</v>
      </c>
      <c r="CW7" s="57">
        <v>93.24</v>
      </c>
      <c r="CX7" s="57">
        <v>61.62</v>
      </c>
      <c r="CY7" s="57">
        <v>61.64</v>
      </c>
      <c r="CZ7" s="57">
        <v>61.85</v>
      </c>
      <c r="DA7" s="57">
        <v>64.14</v>
      </c>
      <c r="DB7" s="57">
        <v>63.89</v>
      </c>
      <c r="DC7" s="57">
        <v>76.89</v>
      </c>
      <c r="DD7" s="57">
        <v>87.18</v>
      </c>
      <c r="DE7" s="57">
        <v>87.6</v>
      </c>
      <c r="DF7" s="57">
        <v>87.74</v>
      </c>
      <c r="DG7" s="57">
        <v>88.12</v>
      </c>
      <c r="DH7" s="57">
        <v>87.67</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106.11</v>
      </c>
      <c r="V11" s="65">
        <f>IF(U6="-",NA(),U6)</f>
        <v>107.18</v>
      </c>
      <c r="W11" s="65">
        <f>IF(V6="-",NA(),V6)</f>
        <v>101.96</v>
      </c>
      <c r="X11" s="65">
        <f>IF(W6="-",NA(),W6)</f>
        <v>105.17</v>
      </c>
      <c r="Y11" s="65">
        <f>IF(X6="-",NA(),X6)</f>
        <v>100.79</v>
      </c>
      <c r="AE11" s="64" t="s">
        <v>23</v>
      </c>
      <c r="AF11" s="65">
        <f>IF(AE6="-",NA(),AE6)</f>
        <v>0</v>
      </c>
      <c r="AG11" s="65">
        <f>IF(AF6="-",NA(),AF6)</f>
        <v>0</v>
      </c>
      <c r="AH11" s="65">
        <f>IF(AG6="-",NA(),AG6)</f>
        <v>0</v>
      </c>
      <c r="AI11" s="65">
        <f>IF(AH6="-",NA(),AH6)</f>
        <v>0</v>
      </c>
      <c r="AJ11" s="65">
        <f>IF(AI6="-",NA(),AI6)</f>
        <v>0</v>
      </c>
      <c r="AP11" s="64" t="s">
        <v>23</v>
      </c>
      <c r="AQ11" s="65">
        <f>IF(AP6="-",NA(),AP6)</f>
        <v>3450.64</v>
      </c>
      <c r="AR11" s="65">
        <f>IF(AQ6="-",NA(),AQ6)</f>
        <v>2056.79</v>
      </c>
      <c r="AS11" s="65">
        <f>IF(AR6="-",NA(),AR6)</f>
        <v>2303.7600000000002</v>
      </c>
      <c r="AT11" s="65">
        <f>IF(AS6="-",NA(),AS6)</f>
        <v>1336.05</v>
      </c>
      <c r="AU11" s="65">
        <f>IF(AT6="-",NA(),AT6)</f>
        <v>1053.26</v>
      </c>
      <c r="BA11" s="64" t="s">
        <v>23</v>
      </c>
      <c r="BB11" s="65">
        <f>IF(BA6="-",NA(),BA6)</f>
        <v>0</v>
      </c>
      <c r="BC11" s="65">
        <f>IF(BB6="-",NA(),BB6)</f>
        <v>0</v>
      </c>
      <c r="BD11" s="65">
        <f>IF(BC6="-",NA(),BC6)</f>
        <v>0</v>
      </c>
      <c r="BE11" s="65">
        <f>IF(BD6="-",NA(),BD6)</f>
        <v>0</v>
      </c>
      <c r="BF11" s="65">
        <f>IF(BE6="-",NA(),BE6)</f>
        <v>0</v>
      </c>
      <c r="BL11" s="64" t="s">
        <v>23</v>
      </c>
      <c r="BM11" s="65">
        <f>IF(BL6="-",NA(),BL6)</f>
        <v>112.97</v>
      </c>
      <c r="BN11" s="65">
        <f>IF(BM6="-",NA(),BM6)</f>
        <v>112.35</v>
      </c>
      <c r="BO11" s="65">
        <f>IF(BN6="-",NA(),BN6)</f>
        <v>98.77</v>
      </c>
      <c r="BP11" s="65">
        <f>IF(BO6="-",NA(),BO6)</f>
        <v>107.38</v>
      </c>
      <c r="BQ11" s="65">
        <f>IF(BP6="-",NA(),BP6)</f>
        <v>99.24</v>
      </c>
      <c r="BW11" s="64" t="s">
        <v>23</v>
      </c>
      <c r="BX11" s="65">
        <f>IF(BW6="-",NA(),BW6)</f>
        <v>30.98</v>
      </c>
      <c r="BY11" s="65">
        <f>IF(BX6="-",NA(),BX6)</f>
        <v>31.15</v>
      </c>
      <c r="BZ11" s="65">
        <f>IF(BY6="-",NA(),BY6)</f>
        <v>35.479999999999997</v>
      </c>
      <c r="CA11" s="65">
        <f>IF(BZ6="-",NA(),BZ6)</f>
        <v>32.6</v>
      </c>
      <c r="CB11" s="65">
        <f>IF(CA6="-",NA(),CA6)</f>
        <v>35.270000000000003</v>
      </c>
      <c r="CH11" s="64" t="s">
        <v>23</v>
      </c>
      <c r="CI11" s="65">
        <f>IF(CH6="-",NA(),CH6)</f>
        <v>56.82</v>
      </c>
      <c r="CJ11" s="65">
        <f>IF(CI6="-",NA(),CI6)</f>
        <v>57.68</v>
      </c>
      <c r="CK11" s="65">
        <f>IF(CJ6="-",NA(),CJ6)</f>
        <v>57.49</v>
      </c>
      <c r="CL11" s="65">
        <f>IF(CK6="-",NA(),CK6)</f>
        <v>65.849999999999994</v>
      </c>
      <c r="CM11" s="65">
        <f>IF(CL6="-",NA(),CL6)</f>
        <v>67.540000000000006</v>
      </c>
      <c r="CS11" s="64" t="s">
        <v>23</v>
      </c>
      <c r="CT11" s="65">
        <f>IF(CS6="-",NA(),CS6)</f>
        <v>72.349999999999994</v>
      </c>
      <c r="CU11" s="65">
        <f>IF(CT6="-",NA(),CT6)</f>
        <v>72.349999999999994</v>
      </c>
      <c r="CV11" s="65">
        <f>IF(CU6="-",NA(),CU6)</f>
        <v>72.349999999999994</v>
      </c>
      <c r="CW11" s="65">
        <f>IF(CV6="-",NA(),CV6)</f>
        <v>93.24</v>
      </c>
      <c r="CX11" s="65">
        <f>IF(CW6="-",NA(),CW6)</f>
        <v>93.24</v>
      </c>
      <c r="DD11" s="64" t="s">
        <v>23</v>
      </c>
      <c r="DE11" s="65">
        <f>IF(DD6="-",NA(),DD6)</f>
        <v>87.18</v>
      </c>
      <c r="DF11" s="65">
        <f>IF(DE6="-",NA(),DE6)</f>
        <v>87.6</v>
      </c>
      <c r="DG11" s="65">
        <f>IF(DF6="-",NA(),DF6)</f>
        <v>87.74</v>
      </c>
      <c r="DH11" s="65">
        <f>IF(DG6="-",NA(),DG6)</f>
        <v>88.12</v>
      </c>
      <c r="DI11" s="65">
        <f>IF(DH6="-",NA(),DH6)</f>
        <v>87.67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2022-01-14T00:08:33Z</cp:lastPrinted>
  <dcterms:created xsi:type="dcterms:W3CDTF">2021-12-03T09:00:16Z</dcterms:created>
  <dcterms:modified xsi:type="dcterms:W3CDTF">2022-01-14T00:09:27Z</dcterms:modified>
  <cp:category/>
</cp:coreProperties>
</file>