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nNsbCShpFeeqIA6G0ssERkwqc0MfT8jhc3I+QwqxbNuCIgHb7fqWBVx29nBiXxte1BD9v/pKg4SBojFeFkPepA==" workbookSaltValue="712HCR5SMEWO1YDVLRmbjw==" workbookSpinCount="100000" lockStructure="1"/>
  <bookViews>
    <workbookView xWindow="0" yWindow="0" windowWidth="11775" windowHeight="119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W10" i="4"/>
  <c r="I10" i="4"/>
  <c r="AT8" i="4"/>
  <c r="AL8" i="4"/>
  <c r="AD8" i="4"/>
  <c r="W8" i="4"/>
  <c r="P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<sst xmlns="http://schemas.openxmlformats.org/spreadsheetml/2006/main" count="220" uniqueCount="108">
  <si>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</si>
  <si>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</si>
  <si>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</si>
  <si>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</si>
  <si>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</si>
  <si>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</si>
  <si>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</si>
  <si>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</si>
  <si>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</si>
  <si>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</si>
  <si>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</si>
  <si>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</si>
  <si>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</si>
  <si>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</si>
  <si>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</si>
  <si>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</si>
  <si>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</si>
  <si>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</si>
  <si>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</si>
  <si>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</si>
  <si>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</si>
  <si>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</si>
  <si>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</si>
  <si>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</si>
  <si>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</si>
  <si>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</si>
  <si>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</si>
  <si>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</si>
  <si>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</si>
  <si>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</si>
  <si>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</si>
  <si>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</si>
  <si>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</si>
  <si>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</si>
  <si>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</si>
  <si>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</si>
  <si>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</si>
  <si>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</si>
  <si>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</si>
  <si>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</si>
  <si>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</si>
  <si>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</si>
  <si>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</si>
  <si>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</si>
  <si>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</si>
  <si>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</si>
  <si>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</si>
  <si>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</si>
  <si>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</si>
  <si>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</si>
  <si>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</si>
  <si>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</si>
  <si>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</si>
  <si>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</si>
  <si>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</si>
  <si>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</si>
  <si>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</si>
  <si>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</si>
  <si>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</si>
  <si>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</si>
  <si>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</si>
  <si>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</si>
  <si>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</si>
  <si>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</si>
  <si>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</si>
  <si>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</si>
  <si>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</si>
  <si>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</si>
  <si>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</si>
  <si>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</si>
  <si>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</si>
  <si>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</si>
  <si>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</si>
  <si>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</si>
  <si>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</si>
  <si>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</si>
  <si>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</si>
  <si>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</si>
  <si>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</si>
  <si>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</si>
  <si>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</si>
  <si>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</si>
  <si>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</si>
  <si>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</si>
  <si>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</si>
  <si>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</si>
  <si>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</si>
  <si>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</si>
  <si>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</si>
  <si>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</si>
  <si>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</si>
  <si>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</si>
  <si>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</si>
  <si>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</si>
  <si>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</si>
  <si>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</si>
  <si>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</si>
  <si>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</si>
  <si>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</si>
  <si>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</si>
  <si>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</si>
  <si>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</si>
  <si>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</si>
  <si>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</si>
  <si>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</si>
  <si>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①簡水統合後の初年度である平成30年度は収支の金額が以前より大きく変化した。その上で経常収支が100％を下回っており、今後、事業収支バランスについて見直す必要がある。
②簡水統合にともなう減価償却を含む費用の増加に起因すると思われる。①同様の対策を行う。
③簡水統合した事で旧簡水事業の簡水債も加わり比率を落としている。
④③同様に簡水債の加算により、大きく比率が増加した。以降の施設更新を考えると現在の他市町村平均を超過しないように更新を行いたい。
⑤料金回収率は前年度システム更新による費用増、今年度統合による費用増で100％を下回っている。①同様の対策をとる。
⑥給水原価については、簡水統合したことにより類似団体平均値に近い数値となっている。水道水を安価に作れていた利点が失われた事を事業運営に反映させる。
⑦施設利用率については簡水統合後も大きな変化は無く、平均より高い施設稼働率を維持する努力を行う。
⑧有収率は80％台を推移しているが、簡水統合による事業範囲の拡大での漏水等の影響が大きくなると予想されるため、推移を注視する。</t>
    <rPh sb="1" eb="3">
      <t>カンスイ</t>
    </rPh>
    <rPh sb="3" eb="5">
      <t>トウゴウ</t>
    </rPh>
    <rPh sb="5" eb="6">
      <t>ゴ</t>
    </rPh>
    <rPh sb="7" eb="10">
      <t>ショネンド</t>
    </rPh>
    <rPh sb="13" eb="15">
      <t>ヘイセイ</t>
    </rPh>
    <rPh sb="17" eb="19">
      <t>ネンド</t>
    </rPh>
    <rPh sb="20" eb="22">
      <t>シュウシ</t>
    </rPh>
    <rPh sb="23" eb="25">
      <t>キンガク</t>
    </rPh>
    <rPh sb="26" eb="28">
      <t>イゼン</t>
    </rPh>
    <rPh sb="30" eb="31">
      <t>オオ</t>
    </rPh>
    <rPh sb="33" eb="35">
      <t>ヘンカ</t>
    </rPh>
    <rPh sb="40" eb="41">
      <t>ウエ</t>
    </rPh>
    <rPh sb="42" eb="44">
      <t>ケイジョウ</t>
    </rPh>
    <rPh sb="44" eb="46">
      <t>シュウシ</t>
    </rPh>
    <rPh sb="52" eb="54">
      <t>シタマワ</t>
    </rPh>
    <rPh sb="59" eb="61">
      <t>コンゴ</t>
    </rPh>
    <rPh sb="62" eb="64">
      <t>ジギョウ</t>
    </rPh>
    <rPh sb="64" eb="66">
      <t>シュウシ</t>
    </rPh>
    <rPh sb="74" eb="76">
      <t>ミナオ</t>
    </rPh>
    <rPh sb="77" eb="79">
      <t>ヒツヨウ</t>
    </rPh>
    <rPh sb="85" eb="87">
      <t>カンスイ</t>
    </rPh>
    <rPh sb="87" eb="89">
      <t>トウゴウ</t>
    </rPh>
    <rPh sb="94" eb="96">
      <t>ゲンカ</t>
    </rPh>
    <rPh sb="96" eb="98">
      <t>ショウキャク</t>
    </rPh>
    <rPh sb="99" eb="100">
      <t>フク</t>
    </rPh>
    <rPh sb="101" eb="103">
      <t>ヒヨウ</t>
    </rPh>
    <rPh sb="104" eb="106">
      <t>ゾウカ</t>
    </rPh>
    <rPh sb="107" eb="109">
      <t>キイン</t>
    </rPh>
    <rPh sb="112" eb="113">
      <t>オモ</t>
    </rPh>
    <rPh sb="118" eb="120">
      <t>ドウヨウ</t>
    </rPh>
    <rPh sb="121" eb="123">
      <t>タイサク</t>
    </rPh>
    <rPh sb="124" eb="125">
      <t>オコナ</t>
    </rPh>
    <rPh sb="129" eb="131">
      <t>カンスイ</t>
    </rPh>
    <rPh sb="131" eb="133">
      <t>トウゴウ</t>
    </rPh>
    <rPh sb="135" eb="136">
      <t>コト</t>
    </rPh>
    <rPh sb="143" eb="145">
      <t>カンスイ</t>
    </rPh>
    <rPh sb="145" eb="146">
      <t>サイ</t>
    </rPh>
    <rPh sb="147" eb="148">
      <t>クワ</t>
    </rPh>
    <rPh sb="150" eb="152">
      <t>ヒリツ</t>
    </rPh>
    <rPh sb="153" eb="154">
      <t>オ</t>
    </rPh>
    <rPh sb="163" eb="165">
      <t>ドウヨウ</t>
    </rPh>
    <rPh sb="166" eb="168">
      <t>カンスイ</t>
    </rPh>
    <rPh sb="168" eb="169">
      <t>サイ</t>
    </rPh>
    <rPh sb="170" eb="172">
      <t>カサン</t>
    </rPh>
    <rPh sb="176" eb="177">
      <t>オオ</t>
    </rPh>
    <rPh sb="179" eb="181">
      <t>ヒリツ</t>
    </rPh>
    <rPh sb="182" eb="184">
      <t>ゾウカ</t>
    </rPh>
    <rPh sb="187" eb="189">
      <t>イコウ</t>
    </rPh>
    <rPh sb="190" eb="192">
      <t>シセツ</t>
    </rPh>
    <rPh sb="192" eb="194">
      <t>コウシン</t>
    </rPh>
    <rPh sb="195" eb="196">
      <t>カンガ</t>
    </rPh>
    <rPh sb="199" eb="201">
      <t>ゲンザイ</t>
    </rPh>
    <rPh sb="202" eb="203">
      <t>タ</t>
    </rPh>
    <rPh sb="203" eb="206">
      <t>シチョウソン</t>
    </rPh>
    <rPh sb="206" eb="208">
      <t>ヘイキン</t>
    </rPh>
    <rPh sb="209" eb="211">
      <t>チョウカ</t>
    </rPh>
    <rPh sb="217" eb="219">
      <t>コウシン</t>
    </rPh>
    <rPh sb="220" eb="221">
      <t>オコナ</t>
    </rPh>
    <rPh sb="227" eb="229">
      <t>リョウキン</t>
    </rPh>
    <rPh sb="229" eb="231">
      <t>カイシュウ</t>
    </rPh>
    <rPh sb="231" eb="232">
      <t>リツ</t>
    </rPh>
    <rPh sb="233" eb="236">
      <t>ゼンネンド</t>
    </rPh>
    <rPh sb="240" eb="242">
      <t>コウシン</t>
    </rPh>
    <rPh sb="245" eb="247">
      <t>ヒヨウ</t>
    </rPh>
    <rPh sb="247" eb="248">
      <t>ゾウ</t>
    </rPh>
    <rPh sb="249" eb="252">
      <t>コンネンド</t>
    </rPh>
    <rPh sb="252" eb="254">
      <t>トウゴウ</t>
    </rPh>
    <rPh sb="257" eb="259">
      <t>ヒヨウ</t>
    </rPh>
    <rPh sb="259" eb="260">
      <t>ゾウ</t>
    </rPh>
    <rPh sb="266" eb="268">
      <t>シタマワ</t>
    </rPh>
    <rPh sb="274" eb="276">
      <t>ドウヨウ</t>
    </rPh>
    <rPh sb="277" eb="279">
      <t>タイサク</t>
    </rPh>
    <rPh sb="285" eb="287">
      <t>キュウスイ</t>
    </rPh>
    <rPh sb="287" eb="289">
      <t>ゲンカ</t>
    </rPh>
    <rPh sb="295" eb="297">
      <t>カンスイ</t>
    </rPh>
    <rPh sb="297" eb="299">
      <t>トウゴウ</t>
    </rPh>
    <rPh sb="306" eb="308">
      <t>ルイジ</t>
    </rPh>
    <rPh sb="308" eb="310">
      <t>ダンタイ</t>
    </rPh>
    <rPh sb="310" eb="313">
      <t>ヘイキンチ</t>
    </rPh>
    <rPh sb="314" eb="315">
      <t>チカ</t>
    </rPh>
    <rPh sb="316" eb="318">
      <t>スウチ</t>
    </rPh>
    <rPh sb="327" eb="328">
      <t>ミズ</t>
    </rPh>
    <rPh sb="329" eb="331">
      <t>アンカ</t>
    </rPh>
    <rPh sb="332" eb="333">
      <t>ツク</t>
    </rPh>
    <rPh sb="337" eb="339">
      <t>リテン</t>
    </rPh>
    <rPh sb="340" eb="341">
      <t>ウシナ</t>
    </rPh>
    <rPh sb="344" eb="345">
      <t>コト</t>
    </rPh>
    <rPh sb="346" eb="348">
      <t>ジギョウ</t>
    </rPh>
    <rPh sb="348" eb="350">
      <t>ウンエイ</t>
    </rPh>
    <rPh sb="351" eb="353">
      <t>ハンエイ</t>
    </rPh>
    <rPh sb="359" eb="361">
      <t>シセツ</t>
    </rPh>
    <rPh sb="361" eb="364">
      <t>リヨウリツ</t>
    </rPh>
    <rPh sb="369" eb="371">
      <t>カンスイ</t>
    </rPh>
    <rPh sb="371" eb="373">
      <t>トウゴウ</t>
    </rPh>
    <rPh sb="373" eb="374">
      <t>ゴ</t>
    </rPh>
    <rPh sb="375" eb="376">
      <t>オオ</t>
    </rPh>
    <rPh sb="378" eb="380">
      <t>ヘンカ</t>
    </rPh>
    <rPh sb="381" eb="382">
      <t>ナ</t>
    </rPh>
    <rPh sb="384" eb="386">
      <t>ヘイキン</t>
    </rPh>
    <rPh sb="388" eb="389">
      <t>タカ</t>
    </rPh>
    <rPh sb="390" eb="392">
      <t>シセツ</t>
    </rPh>
    <rPh sb="392" eb="394">
      <t>カドウ</t>
    </rPh>
    <rPh sb="394" eb="395">
      <t>リツ</t>
    </rPh>
    <rPh sb="396" eb="398">
      <t>イジ</t>
    </rPh>
    <rPh sb="400" eb="402">
      <t>ドリョク</t>
    </rPh>
    <rPh sb="403" eb="404">
      <t>オコナ</t>
    </rPh>
    <rPh sb="408" eb="411">
      <t>ユウシュウリツ</t>
    </rPh>
    <rPh sb="415" eb="416">
      <t>ダイ</t>
    </rPh>
    <rPh sb="417" eb="419">
      <t>スイイ</t>
    </rPh>
    <rPh sb="425" eb="427">
      <t>カンスイ</t>
    </rPh>
    <rPh sb="427" eb="429">
      <t>トウゴウ</t>
    </rPh>
    <rPh sb="432" eb="434">
      <t>ジギョウ</t>
    </rPh>
    <rPh sb="434" eb="436">
      <t>ハンイ</t>
    </rPh>
    <rPh sb="437" eb="439">
      <t>カクダイ</t>
    </rPh>
    <rPh sb="441" eb="443">
      <t>ロウスイ</t>
    </rPh>
    <rPh sb="443" eb="444">
      <t>トウ</t>
    </rPh>
    <rPh sb="445" eb="447">
      <t>エイキョウ</t>
    </rPh>
    <rPh sb="448" eb="449">
      <t>オオ</t>
    </rPh>
    <rPh sb="454" eb="456">
      <t>ヨソウ</t>
    </rPh>
    <rPh sb="462" eb="464">
      <t>スイイ</t>
    </rPh>
    <rPh sb="465" eb="467">
      <t>チュウシ</t>
    </rPh>
    <phoneticPr fontId="4"/>
  </si>
  <si>
    <t>①簡水統合により比較的新しい施設が増えた事による償却率の減少がみられる。ただし、全体の施設数が増加しているので、以降の計画的な更新計画が必要とされる。
②管路については、現在も使用できる老朽管が多く統合されたため、経年化率が大きく変化した。全地区で考えると膨大な管距離となるため、漏水などによる管路更新の効果が高い箇所を厳選して実施する。
③当該年度の管路更新は無く、計画的な管路更新が必要である。</t>
    <rPh sb="1" eb="3">
      <t>カンスイ</t>
    </rPh>
    <rPh sb="3" eb="5">
      <t>トウゴウ</t>
    </rPh>
    <rPh sb="8" eb="11">
      <t>ヒカクテキ</t>
    </rPh>
    <rPh sb="11" eb="12">
      <t>アタラ</t>
    </rPh>
    <rPh sb="14" eb="16">
      <t>シセツ</t>
    </rPh>
    <rPh sb="17" eb="18">
      <t>フ</t>
    </rPh>
    <rPh sb="20" eb="21">
      <t>コト</t>
    </rPh>
    <rPh sb="24" eb="26">
      <t>ショウキャク</t>
    </rPh>
    <rPh sb="26" eb="27">
      <t>リツ</t>
    </rPh>
    <rPh sb="28" eb="29">
      <t>ゲン</t>
    </rPh>
    <rPh sb="29" eb="30">
      <t>ショウ</t>
    </rPh>
    <rPh sb="40" eb="42">
      <t>ゼンタイ</t>
    </rPh>
    <rPh sb="43" eb="45">
      <t>シセツ</t>
    </rPh>
    <rPh sb="45" eb="46">
      <t>スウ</t>
    </rPh>
    <rPh sb="47" eb="49">
      <t>ゾウカ</t>
    </rPh>
    <rPh sb="56" eb="58">
      <t>イコウ</t>
    </rPh>
    <rPh sb="59" eb="62">
      <t>ケイカクテキ</t>
    </rPh>
    <rPh sb="63" eb="65">
      <t>コウシン</t>
    </rPh>
    <rPh sb="65" eb="67">
      <t>ケイカク</t>
    </rPh>
    <rPh sb="68" eb="70">
      <t>ヒツヨウ</t>
    </rPh>
    <rPh sb="77" eb="79">
      <t>カンロ</t>
    </rPh>
    <rPh sb="85" eb="87">
      <t>ゲンザイ</t>
    </rPh>
    <rPh sb="88" eb="90">
      <t>シヨウ</t>
    </rPh>
    <rPh sb="93" eb="95">
      <t>ロウキュウ</t>
    </rPh>
    <rPh sb="95" eb="96">
      <t>カン</t>
    </rPh>
    <rPh sb="97" eb="98">
      <t>オオ</t>
    </rPh>
    <rPh sb="99" eb="101">
      <t>トウゴウ</t>
    </rPh>
    <rPh sb="107" eb="110">
      <t>ケイネンカ</t>
    </rPh>
    <rPh sb="110" eb="111">
      <t>リツ</t>
    </rPh>
    <rPh sb="112" eb="113">
      <t>オオ</t>
    </rPh>
    <rPh sb="115" eb="117">
      <t>ヘンカ</t>
    </rPh>
    <rPh sb="120" eb="121">
      <t>ゼン</t>
    </rPh>
    <rPh sb="121" eb="123">
      <t>チク</t>
    </rPh>
    <rPh sb="124" eb="125">
      <t>カンガ</t>
    </rPh>
    <rPh sb="128" eb="130">
      <t>ボウダイ</t>
    </rPh>
    <rPh sb="140" eb="142">
      <t>ロウスイ</t>
    </rPh>
    <rPh sb="147" eb="149">
      <t>カンロ</t>
    </rPh>
    <rPh sb="149" eb="151">
      <t>コウシン</t>
    </rPh>
    <rPh sb="152" eb="154">
      <t>コウカ</t>
    </rPh>
    <rPh sb="155" eb="156">
      <t>タカ</t>
    </rPh>
    <rPh sb="157" eb="159">
      <t>カショ</t>
    </rPh>
    <rPh sb="160" eb="162">
      <t>ゲンセン</t>
    </rPh>
    <rPh sb="164" eb="166">
      <t>ジッシ</t>
    </rPh>
    <phoneticPr fontId="4"/>
  </si>
  <si>
    <t>　当該年度の全体的な分析として、簡水統合による変化が大きく表れていた結果となった。
　市内全地区を対象とした事業運営について、全施設の操業を確実に行えるよう施設更新・補修を計画しつつ、収益・費用のバランスを取ることが出来るよう経営戦略に基づいた事業内容の見直しと効率化を図る。</t>
    <rPh sb="1" eb="3">
      <t>トウガイ</t>
    </rPh>
    <rPh sb="3" eb="5">
      <t>ネンド</t>
    </rPh>
    <rPh sb="6" eb="9">
      <t>ゼンタイテキ</t>
    </rPh>
    <rPh sb="10" eb="12">
      <t>ブンセキ</t>
    </rPh>
    <rPh sb="16" eb="18">
      <t>カンスイ</t>
    </rPh>
    <rPh sb="18" eb="20">
      <t>トウゴウ</t>
    </rPh>
    <rPh sb="23" eb="25">
      <t>ヘンカ</t>
    </rPh>
    <rPh sb="26" eb="27">
      <t>オオ</t>
    </rPh>
    <rPh sb="29" eb="30">
      <t>アラワ</t>
    </rPh>
    <rPh sb="34" eb="36">
      <t>ケッカ</t>
    </rPh>
    <rPh sb="43" eb="45">
      <t>シナイ</t>
    </rPh>
    <rPh sb="45" eb="46">
      <t>ゼン</t>
    </rPh>
    <rPh sb="46" eb="48">
      <t>チク</t>
    </rPh>
    <rPh sb="49" eb="51">
      <t>タイショウ</t>
    </rPh>
    <rPh sb="54" eb="56">
      <t>ジギョウ</t>
    </rPh>
    <rPh sb="56" eb="58">
      <t>ウンエイ</t>
    </rPh>
    <rPh sb="83" eb="85">
      <t>ホシュウ</t>
    </rPh>
    <rPh sb="86" eb="88">
      <t>ケイカク</t>
    </rPh>
    <rPh sb="92" eb="94">
      <t>シュウエキ</t>
    </rPh>
    <rPh sb="95" eb="97">
      <t>ヒヨウ</t>
    </rPh>
    <rPh sb="103" eb="104">
      <t>ト</t>
    </rPh>
    <rPh sb="108" eb="110">
      <t>デキ</t>
    </rPh>
    <rPh sb="113" eb="115">
      <t>ケイエイ</t>
    </rPh>
    <rPh sb="115" eb="117">
      <t>センリャク</t>
    </rPh>
    <rPh sb="118" eb="119">
      <t>モト</t>
    </rPh>
    <rPh sb="122" eb="124">
      <t>ジギョウ</t>
    </rPh>
    <rPh sb="124" eb="126">
      <t>ナイヨウ</t>
    </rPh>
    <rPh sb="127" eb="129">
      <t>ミナオ</t>
    </rPh>
    <rPh sb="131" eb="134">
      <t>コウリツカ</t>
    </rPh>
    <rPh sb="135" eb="13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</si>
</sst>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0.17</c:v>
                </c:pt>
                <c:pt idx="1">
                  <c:v>0</c:v>
                </c:pt>
                <c:pt idx="2" formatCode="#,##0.00;&quot;△&quot;#,##0.00;&quot;-&quot;">
                  <c:v>0.21</c:v>
                </c:pt>
                <c:pt idx="3">
                  <c:v>0</c:v>
                </c:pt>
                <c:pt idx="4">
                  <c:v>0</c:v>
                </c:pt>
              </c:numCache>
            </c:numRef>
          </c:val>
          <c:extLst>
            <c:ext xmlns:c16="http://schemas.microsoft.com/office/drawing/2014/chart" uri="{C3380CC4-5D6E-409C-BE32-E72D297353CC}">
              <c16:uniqueId val="{00000000-9441-4A48-A877-69532D3086D5}"/>
            </c:ext>
          </c:extLst>
        </c:ser>
        <c:dLbls>
          <c:showLegendKey val="0"/>
          <c:showVal val="0"/>
          <c:showCatName val="0"/>
          <c:showSerName val="0"/>
          <c:showPercent val="0"/>
          <c:showBubbleSize val="0"/>
        </c:dLbls>
        <c:gapWidth val="150"/>
        <c:axId val="399420904"/>
        <c:axId val="3994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441-4A48-A877-69532D3086D5}"/>
            </c:ext>
          </c:extLst>
        </c:ser>
        <c:dLbls>
          <c:showLegendKey val="0"/>
          <c:showVal val="0"/>
          <c:showCatName val="0"/>
          <c:showSerName val="0"/>
          <c:showPercent val="0"/>
          <c:showBubbleSize val="0"/>
        </c:dLbls>
        <c:marker val="1"/>
        <c:smooth val="0"/>
        <c:axId val="399420904"/>
        <c:axId val="399420512"/>
      </c:lineChart>
      <c:dateAx>
        <c:axId val="399420904"/>
        <c:scaling>
          <c:orientation val="minMax"/>
        </c:scaling>
        <c:delete val="1"/>
        <c:axPos val="b"/>
        <c:numFmt formatCode="ge" sourceLinked="1"/>
        <c:majorTickMark val="none"/>
        <c:minorTickMark val="none"/>
        <c:tickLblPos val="none"/>
        <c:crossAx val="399420512"/>
        <c:crosses val="autoZero"/>
        <c:auto val="1"/>
        <c:lblOffset val="100"/>
        <c:baseTimeUnit val="years"/>
      </c:dateAx>
      <c:valAx>
        <c:axId val="3994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70.489999999999995</c:v>
                </c:pt>
                <c:pt idx="1">
                  <c:v>67.94</c:v>
                </c:pt>
                <c:pt idx="2">
                  <c:v>68.22</c:v>
                </c:pt>
                <c:pt idx="3">
                  <c:v>69.48</c:v>
                </c:pt>
                <c:pt idx="4">
                  <c:v>64.59</c:v>
                </c:pt>
              </c:numCache>
            </c:numRef>
          </c:val>
          <c:extLst>
            <c:ext xmlns:c16="http://schemas.microsoft.com/office/drawing/2014/chart" uri="{C3380CC4-5D6E-409C-BE32-E72D297353CC}">
              <c16:uniqueId val="{00000000-B102-482A-9A80-72402440ED94}"/>
            </c:ext>
          </c:extLst>
        </c:ser>
        <c:dLbls>
          <c:showLegendKey val="0"/>
          <c:showVal val="0"/>
          <c:showCatName val="0"/>
          <c:showSerName val="0"/>
          <c:showPercent val="0"/>
          <c:showBubbleSize val="0"/>
        </c:dLbls>
        <c:gapWidth val="150"/>
        <c:axId val="397797640"/>
        <c:axId val="39779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102-482A-9A80-72402440ED94}"/>
            </c:ext>
          </c:extLst>
        </c:ser>
        <c:dLbls>
          <c:showLegendKey val="0"/>
          <c:showVal val="0"/>
          <c:showCatName val="0"/>
          <c:showSerName val="0"/>
          <c:showPercent val="0"/>
          <c:showBubbleSize val="0"/>
        </c:dLbls>
        <c:marker val="1"/>
        <c:smooth val="0"/>
        <c:axId val="397797640"/>
        <c:axId val="397798032"/>
      </c:lineChart>
      <c:dateAx>
        <c:axId val="397797640"/>
        <c:scaling>
          <c:orientation val="minMax"/>
        </c:scaling>
        <c:delete val="1"/>
        <c:axPos val="b"/>
        <c:numFmt formatCode="ge" sourceLinked="1"/>
        <c:majorTickMark val="none"/>
        <c:minorTickMark val="none"/>
        <c:tickLblPos val="none"/>
        <c:crossAx val="397798032"/>
        <c:crosses val="autoZero"/>
        <c:auto val="1"/>
        <c:lblOffset val="100"/>
        <c:baseTimeUnit val="years"/>
      </c:dateAx>
      <c:valAx>
        <c:axId val="39779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79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83.24</c:v>
                </c:pt>
                <c:pt idx="1">
                  <c:v>87.89</c:v>
                </c:pt>
                <c:pt idx="2">
                  <c:v>86.8</c:v>
                </c:pt>
                <c:pt idx="3">
                  <c:v>89.36</c:v>
                </c:pt>
                <c:pt idx="4">
                  <c:v>85.22</c:v>
                </c:pt>
              </c:numCache>
            </c:numRef>
          </c:val>
          <c:extLst>
            <c:ext xmlns:c16="http://schemas.microsoft.com/office/drawing/2014/chart" uri="{C3380CC4-5D6E-409C-BE32-E72D297353CC}">
              <c16:uniqueId val="{00000000-7D31-4DE0-B54D-2714A7FAFEC8}"/>
            </c:ext>
          </c:extLst>
        </c:ser>
        <c:dLbls>
          <c:showLegendKey val="0"/>
          <c:showVal val="0"/>
          <c:showCatName val="0"/>
          <c:showSerName val="0"/>
          <c:showPercent val="0"/>
          <c:showBubbleSize val="0"/>
        </c:dLbls>
        <c:gapWidth val="150"/>
        <c:axId val="272642040"/>
        <c:axId val="2726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7D31-4DE0-B54D-2714A7FAFEC8}"/>
            </c:ext>
          </c:extLst>
        </c:ser>
        <c:dLbls>
          <c:showLegendKey val="0"/>
          <c:showVal val="0"/>
          <c:showCatName val="0"/>
          <c:showSerName val="0"/>
          <c:showPercent val="0"/>
          <c:showBubbleSize val="0"/>
        </c:dLbls>
        <c:marker val="1"/>
        <c:smooth val="0"/>
        <c:axId val="272642040"/>
        <c:axId val="272642432"/>
      </c:lineChart>
      <c:dateAx>
        <c:axId val="272642040"/>
        <c:scaling>
          <c:orientation val="minMax"/>
        </c:scaling>
        <c:delete val="1"/>
        <c:axPos val="b"/>
        <c:numFmt formatCode="ge" sourceLinked="1"/>
        <c:majorTickMark val="none"/>
        <c:minorTickMark val="none"/>
        <c:tickLblPos val="none"/>
        <c:crossAx val="272642432"/>
        <c:crosses val="autoZero"/>
        <c:auto val="1"/>
        <c:lblOffset val="100"/>
        <c:baseTimeUnit val="years"/>
      </c:dateAx>
      <c:valAx>
        <c:axId val="2726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4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110.4</c:v>
                </c:pt>
                <c:pt idx="1">
                  <c:v>113.4</c:v>
                </c:pt>
                <c:pt idx="2">
                  <c:v>120.02</c:v>
                </c:pt>
                <c:pt idx="3">
                  <c:v>94.32</c:v>
                </c:pt>
                <c:pt idx="4">
                  <c:v>91.24</c:v>
                </c:pt>
              </c:numCache>
            </c:numRef>
          </c:val>
          <c:extLst>
            <c:ext xmlns:c16="http://schemas.microsoft.com/office/drawing/2014/chart" uri="{C3380CC4-5D6E-409C-BE32-E72D297353CC}">
              <c16:uniqueId val="{00000000-54AE-45E9-AED8-0C958C6BF783}"/>
            </c:ext>
          </c:extLst>
        </c:ser>
        <c:dLbls>
          <c:showLegendKey val="0"/>
          <c:showVal val="0"/>
          <c:showCatName val="0"/>
          <c:showSerName val="0"/>
          <c:showPercent val="0"/>
          <c:showBubbleSize val="0"/>
        </c:dLbls>
        <c:gapWidth val="150"/>
        <c:axId val="554917880"/>
        <c:axId val="55491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4AE-45E9-AED8-0C958C6BF783}"/>
            </c:ext>
          </c:extLst>
        </c:ser>
        <c:dLbls>
          <c:showLegendKey val="0"/>
          <c:showVal val="0"/>
          <c:showCatName val="0"/>
          <c:showSerName val="0"/>
          <c:showPercent val="0"/>
          <c:showBubbleSize val="0"/>
        </c:dLbls>
        <c:marker val="1"/>
        <c:smooth val="0"/>
        <c:axId val="554917880"/>
        <c:axId val="554917488"/>
      </c:lineChart>
      <c:dateAx>
        <c:axId val="554917880"/>
        <c:scaling>
          <c:orientation val="minMax"/>
        </c:scaling>
        <c:delete val="1"/>
        <c:axPos val="b"/>
        <c:numFmt formatCode="ge" sourceLinked="1"/>
        <c:majorTickMark val="none"/>
        <c:minorTickMark val="none"/>
        <c:tickLblPos val="none"/>
        <c:crossAx val="554917488"/>
        <c:crosses val="autoZero"/>
        <c:auto val="1"/>
        <c:lblOffset val="100"/>
        <c:baseTimeUnit val="years"/>
      </c:dateAx>
      <c:valAx>
        <c:axId val="55491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491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54.67</c:v>
                </c:pt>
                <c:pt idx="1">
                  <c:v>56.5</c:v>
                </c:pt>
                <c:pt idx="2">
                  <c:v>58.11</c:v>
                </c:pt>
                <c:pt idx="3">
                  <c:v>59.66</c:v>
                </c:pt>
                <c:pt idx="4">
                  <c:v>42.45</c:v>
                </c:pt>
              </c:numCache>
            </c:numRef>
          </c:val>
          <c:extLst>
            <c:ext xmlns:c16="http://schemas.microsoft.com/office/drawing/2014/chart" uri="{C3380CC4-5D6E-409C-BE32-E72D297353CC}">
              <c16:uniqueId val="{00000000-EDFE-4B82-9E14-125B48ECF6C9}"/>
            </c:ext>
          </c:extLst>
        </c:ser>
        <c:dLbls>
          <c:showLegendKey val="0"/>
          <c:showVal val="0"/>
          <c:showCatName val="0"/>
          <c:showSerName val="0"/>
          <c:showPercent val="0"/>
          <c:showBubbleSize val="0"/>
        </c:dLbls>
        <c:gapWidth val="150"/>
        <c:axId val="554742520"/>
        <c:axId val="55249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EDFE-4B82-9E14-125B48ECF6C9}"/>
            </c:ext>
          </c:extLst>
        </c:ser>
        <c:dLbls>
          <c:showLegendKey val="0"/>
          <c:showVal val="0"/>
          <c:showCatName val="0"/>
          <c:showSerName val="0"/>
          <c:showPercent val="0"/>
          <c:showBubbleSize val="0"/>
        </c:dLbls>
        <c:marker val="1"/>
        <c:smooth val="0"/>
        <c:axId val="554742520"/>
        <c:axId val="552496144"/>
      </c:lineChart>
      <c:dateAx>
        <c:axId val="554742520"/>
        <c:scaling>
          <c:orientation val="minMax"/>
        </c:scaling>
        <c:delete val="1"/>
        <c:axPos val="b"/>
        <c:numFmt formatCode="ge" sourceLinked="1"/>
        <c:majorTickMark val="none"/>
        <c:minorTickMark val="none"/>
        <c:tickLblPos val="none"/>
        <c:crossAx val="552496144"/>
        <c:crosses val="autoZero"/>
        <c:auto val="1"/>
        <c:lblOffset val="100"/>
        <c:baseTimeUnit val="years"/>
      </c:dateAx>
      <c:valAx>
        <c:axId val="55249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74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7.79</c:v>
                </c:pt>
                <c:pt idx="1">
                  <c:v>8.48</c:v>
                </c:pt>
                <c:pt idx="2">
                  <c:v>8.48</c:v>
                </c:pt>
                <c:pt idx="3">
                  <c:v>8.48</c:v>
                </c:pt>
                <c:pt idx="4">
                  <c:v>24.44</c:v>
                </c:pt>
              </c:numCache>
            </c:numRef>
          </c:val>
          <c:extLst>
            <c:ext xmlns:c16="http://schemas.microsoft.com/office/drawing/2014/chart" uri="{C3380CC4-5D6E-409C-BE32-E72D297353CC}">
              <c16:uniqueId val="{00000000-5F65-470A-B759-588075E15665}"/>
            </c:ext>
          </c:extLst>
        </c:ser>
        <c:dLbls>
          <c:showLegendKey val="0"/>
          <c:showVal val="0"/>
          <c:showCatName val="0"/>
          <c:showSerName val="0"/>
          <c:showPercent val="0"/>
          <c:showBubbleSize val="0"/>
        </c:dLbls>
        <c:gapWidth val="150"/>
        <c:axId val="555503344"/>
        <c:axId val="55550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5F65-470A-B759-588075E15665}"/>
            </c:ext>
          </c:extLst>
        </c:ser>
        <c:dLbls>
          <c:showLegendKey val="0"/>
          <c:showVal val="0"/>
          <c:showCatName val="0"/>
          <c:showSerName val="0"/>
          <c:showPercent val="0"/>
          <c:showBubbleSize val="0"/>
        </c:dLbls>
        <c:marker val="1"/>
        <c:smooth val="0"/>
        <c:axId val="555503344"/>
        <c:axId val="555503736"/>
      </c:lineChart>
      <c:dateAx>
        <c:axId val="555503344"/>
        <c:scaling>
          <c:orientation val="minMax"/>
        </c:scaling>
        <c:delete val="1"/>
        <c:axPos val="b"/>
        <c:numFmt formatCode="ge" sourceLinked="1"/>
        <c:majorTickMark val="none"/>
        <c:minorTickMark val="none"/>
        <c:tickLblPos val="none"/>
        <c:crossAx val="555503736"/>
        <c:crosses val="autoZero"/>
        <c:auto val="1"/>
        <c:lblOffset val="100"/>
        <c:baseTimeUnit val="years"/>
      </c:dateAx>
      <c:valAx>
        <c:axId val="55550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50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quot;-&quot;">
                  <c:v>9.33</c:v>
                </c:pt>
              </c:numCache>
            </c:numRef>
          </c:val>
          <c:extLst>
            <c:ext xmlns:c16="http://schemas.microsoft.com/office/drawing/2014/chart" uri="{C3380CC4-5D6E-409C-BE32-E72D297353CC}">
              <c16:uniqueId val="{00000000-BCF4-450F-B9A2-CA1E6AC3F3F4}"/>
            </c:ext>
          </c:extLst>
        </c:ser>
        <c:dLbls>
          <c:showLegendKey val="0"/>
          <c:showVal val="0"/>
          <c:showCatName val="0"/>
          <c:showSerName val="0"/>
          <c:showPercent val="0"/>
          <c:showBubbleSize val="0"/>
        </c:dLbls>
        <c:gapWidth val="150"/>
        <c:axId val="555504912"/>
        <c:axId val="55550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BCF4-450F-B9A2-CA1E6AC3F3F4}"/>
            </c:ext>
          </c:extLst>
        </c:ser>
        <c:dLbls>
          <c:showLegendKey val="0"/>
          <c:showVal val="0"/>
          <c:showCatName val="0"/>
          <c:showSerName val="0"/>
          <c:showPercent val="0"/>
          <c:showBubbleSize val="0"/>
        </c:dLbls>
        <c:marker val="1"/>
        <c:smooth val="0"/>
        <c:axId val="555504912"/>
        <c:axId val="555505304"/>
      </c:lineChart>
      <c:dateAx>
        <c:axId val="555504912"/>
        <c:scaling>
          <c:orientation val="minMax"/>
        </c:scaling>
        <c:delete val="1"/>
        <c:axPos val="b"/>
        <c:numFmt formatCode="ge" sourceLinked="1"/>
        <c:majorTickMark val="none"/>
        <c:minorTickMark val="none"/>
        <c:tickLblPos val="none"/>
        <c:crossAx val="555505304"/>
        <c:crosses val="autoZero"/>
        <c:auto val="1"/>
        <c:lblOffset val="100"/>
        <c:baseTimeUnit val="years"/>
      </c:dateAx>
      <c:valAx>
        <c:axId val="55550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550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335.18</c:v>
                </c:pt>
                <c:pt idx="1">
                  <c:v>347.87</c:v>
                </c:pt>
                <c:pt idx="2">
                  <c:v>415.52</c:v>
                </c:pt>
                <c:pt idx="3">
                  <c:v>357.24</c:v>
                </c:pt>
                <c:pt idx="4">
                  <c:v>222.25</c:v>
                </c:pt>
              </c:numCache>
            </c:numRef>
          </c:val>
          <c:extLst>
            <c:ext xmlns:c16="http://schemas.microsoft.com/office/drawing/2014/chart" uri="{C3380CC4-5D6E-409C-BE32-E72D297353CC}">
              <c16:uniqueId val="{00000000-C3C5-4478-BFC0-794EAA0540BD}"/>
            </c:ext>
          </c:extLst>
        </c:ser>
        <c:dLbls>
          <c:showLegendKey val="0"/>
          <c:showVal val="0"/>
          <c:showCatName val="0"/>
          <c:showSerName val="0"/>
          <c:showPercent val="0"/>
          <c:showBubbleSize val="0"/>
        </c:dLbls>
        <c:gapWidth val="150"/>
        <c:axId val="551206944"/>
        <c:axId val="55120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C3C5-4478-BFC0-794EAA0540BD}"/>
            </c:ext>
          </c:extLst>
        </c:ser>
        <c:dLbls>
          <c:showLegendKey val="0"/>
          <c:showVal val="0"/>
          <c:showCatName val="0"/>
          <c:showSerName val="0"/>
          <c:showPercent val="0"/>
          <c:showBubbleSize val="0"/>
        </c:dLbls>
        <c:marker val="1"/>
        <c:smooth val="0"/>
        <c:axId val="551206944"/>
        <c:axId val="551207336"/>
      </c:lineChart>
      <c:dateAx>
        <c:axId val="551206944"/>
        <c:scaling>
          <c:orientation val="minMax"/>
        </c:scaling>
        <c:delete val="1"/>
        <c:axPos val="b"/>
        <c:numFmt formatCode="ge" sourceLinked="1"/>
        <c:majorTickMark val="none"/>
        <c:minorTickMark val="none"/>
        <c:tickLblPos val="none"/>
        <c:crossAx val="551207336"/>
        <c:crosses val="autoZero"/>
        <c:auto val="1"/>
        <c:lblOffset val="100"/>
        <c:baseTimeUnit val="years"/>
      </c:dateAx>
      <c:valAx>
        <c:axId val="55120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2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257.35000000000002</c:v>
                </c:pt>
                <c:pt idx="1">
                  <c:v>217.88</c:v>
                </c:pt>
                <c:pt idx="2">
                  <c:v>188.52</c:v>
                </c:pt>
                <c:pt idx="3">
                  <c:v>153.91</c:v>
                </c:pt>
                <c:pt idx="4">
                  <c:v>402.24</c:v>
                </c:pt>
              </c:numCache>
            </c:numRef>
          </c:val>
          <c:extLst>
            <c:ext xmlns:c16="http://schemas.microsoft.com/office/drawing/2014/chart" uri="{C3380CC4-5D6E-409C-BE32-E72D297353CC}">
              <c16:uniqueId val="{00000000-9BF1-4FAF-89D1-13F0A514868A}"/>
            </c:ext>
          </c:extLst>
        </c:ser>
        <c:dLbls>
          <c:showLegendKey val="0"/>
          <c:showVal val="0"/>
          <c:showCatName val="0"/>
          <c:showSerName val="0"/>
          <c:showPercent val="0"/>
          <c:showBubbleSize val="0"/>
        </c:dLbls>
        <c:gapWidth val="150"/>
        <c:axId val="551208512"/>
        <c:axId val="55120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9BF1-4FAF-89D1-13F0A514868A}"/>
            </c:ext>
          </c:extLst>
        </c:ser>
        <c:dLbls>
          <c:showLegendKey val="0"/>
          <c:showVal val="0"/>
          <c:showCatName val="0"/>
          <c:showSerName val="0"/>
          <c:showPercent val="0"/>
          <c:showBubbleSize val="0"/>
        </c:dLbls>
        <c:marker val="1"/>
        <c:smooth val="0"/>
        <c:axId val="551208512"/>
        <c:axId val="551208904"/>
      </c:lineChart>
      <c:dateAx>
        <c:axId val="551208512"/>
        <c:scaling>
          <c:orientation val="minMax"/>
        </c:scaling>
        <c:delete val="1"/>
        <c:axPos val="b"/>
        <c:numFmt formatCode="ge" sourceLinked="1"/>
        <c:majorTickMark val="none"/>
        <c:minorTickMark val="none"/>
        <c:tickLblPos val="none"/>
        <c:crossAx val="551208904"/>
        <c:crosses val="autoZero"/>
        <c:auto val="1"/>
        <c:lblOffset val="100"/>
        <c:baseTimeUnit val="years"/>
      </c:dateAx>
      <c:valAx>
        <c:axId val="55120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2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104.05</c:v>
                </c:pt>
                <c:pt idx="1">
                  <c:v>106.9</c:v>
                </c:pt>
                <c:pt idx="2">
                  <c:v>113</c:v>
                </c:pt>
                <c:pt idx="3">
                  <c:v>87.85</c:v>
                </c:pt>
                <c:pt idx="4">
                  <c:v>75.05</c:v>
                </c:pt>
              </c:numCache>
            </c:numRef>
          </c:val>
          <c:extLst>
            <c:ext xmlns:c16="http://schemas.microsoft.com/office/drawing/2014/chart" uri="{C3380CC4-5D6E-409C-BE32-E72D297353CC}">
              <c16:uniqueId val="{00000000-E92C-4BB1-8C58-21274B6AFFCB}"/>
            </c:ext>
          </c:extLst>
        </c:ser>
        <c:dLbls>
          <c:showLegendKey val="0"/>
          <c:showVal val="0"/>
          <c:showCatName val="0"/>
          <c:showSerName val="0"/>
          <c:showPercent val="0"/>
          <c:showBubbleSize val="0"/>
        </c:dLbls>
        <c:gapWidth val="150"/>
        <c:axId val="551210080"/>
        <c:axId val="55121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E92C-4BB1-8C58-21274B6AFFCB}"/>
            </c:ext>
          </c:extLst>
        </c:ser>
        <c:dLbls>
          <c:showLegendKey val="0"/>
          <c:showVal val="0"/>
          <c:showCatName val="0"/>
          <c:showSerName val="0"/>
          <c:showPercent val="0"/>
          <c:showBubbleSize val="0"/>
        </c:dLbls>
        <c:marker val="1"/>
        <c:smooth val="0"/>
        <c:axId val="551210080"/>
        <c:axId val="551210472"/>
      </c:lineChart>
      <c:dateAx>
        <c:axId val="551210080"/>
        <c:scaling>
          <c:orientation val="minMax"/>
        </c:scaling>
        <c:delete val="1"/>
        <c:axPos val="b"/>
        <c:numFmt formatCode="ge" sourceLinked="1"/>
        <c:majorTickMark val="none"/>
        <c:minorTickMark val="none"/>
        <c:tickLblPos val="none"/>
        <c:crossAx val="551210472"/>
        <c:crosses val="autoZero"/>
        <c:auto val="1"/>
        <c:lblOffset val="100"/>
        <c:baseTimeUnit val="years"/>
      </c:dateAx>
      <c:valAx>
        <c:axId val="55121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112.82</c:v>
                </c:pt>
                <c:pt idx="1">
                  <c:v>109.81</c:v>
                </c:pt>
                <c:pt idx="2">
                  <c:v>103.8</c:v>
                </c:pt>
                <c:pt idx="3">
                  <c:v>133.61000000000001</c:v>
                </c:pt>
                <c:pt idx="4">
                  <c:v>181.36</c:v>
                </c:pt>
              </c:numCache>
            </c:numRef>
          </c:val>
          <c:extLst>
            <c:ext xmlns:c16="http://schemas.microsoft.com/office/drawing/2014/chart" uri="{C3380CC4-5D6E-409C-BE32-E72D297353CC}">
              <c16:uniqueId val="{00000000-7A64-4590-806D-B4234F93BA00}"/>
            </c:ext>
          </c:extLst>
        </c:ser>
        <c:dLbls>
          <c:showLegendKey val="0"/>
          <c:showVal val="0"/>
          <c:showCatName val="0"/>
          <c:showSerName val="0"/>
          <c:showPercent val="0"/>
          <c:showBubbleSize val="0"/>
        </c:dLbls>
        <c:gapWidth val="150"/>
        <c:axId val="397796072"/>
        <c:axId val="39779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7A64-4590-806D-B4234F93BA00}"/>
            </c:ext>
          </c:extLst>
        </c:ser>
        <c:dLbls>
          <c:showLegendKey val="0"/>
          <c:showVal val="0"/>
          <c:showCatName val="0"/>
          <c:showSerName val="0"/>
          <c:showPercent val="0"/>
          <c:showBubbleSize val="0"/>
        </c:dLbls>
        <c:marker val="1"/>
        <c:smooth val="0"/>
        <c:axId val="397796072"/>
        <c:axId val="397796464"/>
      </c:lineChart>
      <c:dateAx>
        <c:axId val="397796072"/>
        <c:scaling>
          <c:orientation val="minMax"/>
        </c:scaling>
        <c:delete val="1"/>
        <c:axPos val="b"/>
        <c:numFmt formatCode="ge" sourceLinked="1"/>
        <c:majorTickMark val="none"/>
        <c:minorTickMark val="none"/>
        <c:tickLblPos val="none"/>
        <c:crossAx val="397796464"/>
        <c:crosses val="autoZero"/>
        <c:auto val="1"/>
        <c:lblOffset val="100"/>
        <c:baseTimeUnit val="years"/>
      </c:dateAx>
      <c:valAx>
        <c:axId val="39779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79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松浦市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22966</v>
      </c>
      <c r="AM8" s="70"/>
      <c r="AN8" s="70"/>
      <c r="AO8" s="70"/>
      <c r="AP8" s="70"/>
      <c r="AQ8" s="70"/>
      <c r="AR8" s="70"/>
      <c r="AS8" s="70"/>
      <c r="AT8" s="66">
        <f>データ!$S$6</f>
        <v>130.55000000000001</v>
      </c>
      <c r="AU8" s="67"/>
      <c r="AV8" s="67"/>
      <c r="AW8" s="67"/>
      <c r="AX8" s="67"/>
      <c r="AY8" s="67"/>
      <c r="AZ8" s="67"/>
      <c r="BA8" s="67"/>
      <c r="BB8" s="69">
        <f>データ!$T$6</f>
        <v>175.92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65.91</v>
      </c>
      <c r="J10" s="67"/>
      <c r="K10" s="67"/>
      <c r="L10" s="67"/>
      <c r="M10" s="67"/>
      <c r="N10" s="67"/>
      <c r="O10" s="68"/>
      <c r="P10" s="69">
        <f>データ!$P$6</f>
        <v>99.77</v>
      </c>
      <c r="Q10" s="69"/>
      <c r="R10" s="69"/>
      <c r="S10" s="69"/>
      <c r="T10" s="69"/>
      <c r="U10" s="69"/>
      <c r="V10" s="69"/>
      <c r="W10" s="70">
        <f>データ!$Q$6</f>
        <v>2478</v>
      </c>
      <c r="X10" s="70"/>
      <c r="Y10" s="70"/>
      <c r="Z10" s="70"/>
      <c r="AA10" s="70"/>
      <c r="AB10" s="70"/>
      <c r="AC10" s="70"/>
      <c r="AD10" s="2"/>
      <c r="AE10" s="2"/>
      <c r="AF10" s="2"/>
      <c r="AG10" s="2"/>
      <c r="AH10" s="4"/>
      <c r="AI10" s="4"/>
      <c r="AJ10" s="4"/>
      <c r="AK10" s="4"/>
      <c r="AL10" s="70">
        <f>データ!$U$6</f>
        <v>22672</v>
      </c>
      <c r="AM10" s="70"/>
      <c r="AN10" s="70"/>
      <c r="AO10" s="70"/>
      <c r="AP10" s="70"/>
      <c r="AQ10" s="70"/>
      <c r="AR10" s="70"/>
      <c r="AS10" s="70"/>
      <c r="AT10" s="66">
        <f>データ!$V$6</f>
        <v>86.5</v>
      </c>
      <c r="AU10" s="67"/>
      <c r="AV10" s="67"/>
      <c r="AW10" s="67"/>
      <c r="AX10" s="67"/>
      <c r="AY10" s="67"/>
      <c r="AZ10" s="67"/>
      <c r="BA10" s="67"/>
      <c r="BB10" s="69">
        <f>データ!$W$6</f>
        <v>262.10000000000002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DmsG9fNuDiAeJ++UxEB9NGYpjwYcSO0hPFnLKAcBkHpK7MTuykMuiTYujxXA4ZkKC12tplVLyU7TQsd4wj+OQ==" saltValue="fvgVieyXymb63Chj3tqM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422088</v>
      </c>
      <c r="D6" s="34">
        <f t="shared" si="3"/>
        <v>46</v>
      </c>
      <c r="E6" s="34">
        <f t="shared" si="3"/>
        <v>1</v>
      </c>
      <c r="F6" s="34">
        <f t="shared" si="3"/>
        <v>0</v>
      </c>
      <c r="G6" s="34">
        <f t="shared" si="3"/>
        <v>1</v>
      </c>
      <c r="H6" s="34" t="str">
        <f t="shared" si="3"/>
        <v>長崎県　松浦市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65.91</v>
      </c>
      <c r="P6" s="35">
        <f t="shared" si="3"/>
        <v>99.77</v>
      </c>
      <c r="Q6" s="35">
        <f t="shared" si="3"/>
        <v>2478</v>
      </c>
      <c r="R6" s="35">
        <f t="shared" si="3"/>
        <v>22966</v>
      </c>
      <c r="S6" s="35">
        <f t="shared" si="3"/>
        <v>130.55000000000001</v>
      </c>
      <c r="T6" s="35">
        <f t="shared" si="3"/>
        <v>175.92</v>
      </c>
      <c r="U6" s="35">
        <f t="shared" si="3"/>
        <v>22672</v>
      </c>
      <c r="V6" s="35">
        <f t="shared" si="3"/>
        <v>86.5</v>
      </c>
      <c r="W6" s="35">
        <f t="shared" si="3"/>
        <v>262.10000000000002</v>
      </c>
      <c r="X6" s="36">
        <f>IF(X7="",NA(),X7)</f>
        <v>110.4</v>
      </c>
      <c r="Y6" s="36">
        <f t="shared" ref="Y6:AG6" si="4">IF(Y7="",NA(),Y7)</f>
        <v>113.4</v>
      </c>
      <c r="Z6" s="36">
        <f t="shared" si="4"/>
        <v>120.02</v>
      </c>
      <c r="AA6" s="36">
        <f t="shared" si="4"/>
        <v>94.32</v>
      </c>
      <c r="AB6" s="36">
        <f t="shared" si="4"/>
        <v>91.24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6">
        <f t="shared" si="5"/>
        <v>9.33</v>
      </c>
      <c r="AN6" s="36">
        <f t="shared" si="5"/>
        <v>2.8</v>
      </c>
      <c r="AO6" s="36">
        <f t="shared" si="5"/>
        <v>1.93</v>
      </c>
      <c r="AP6" s="36">
        <f t="shared" si="5"/>
        <v>1.72</v>
      </c>
      <c r="AQ6" s="36">
        <f t="shared" si="5"/>
        <v>2.64</v>
      </c>
      <c r="AR6" s="36">
        <f t="shared" si="5"/>
        <v>3.16</v>
      </c>
      <c r="AS6" s="35" t="str">
        <f>IF(AS7="","",IF(AS7="-","【-】","【"&amp;SUBSTITUTE(TEXT(AS7,"#,##0.00"),"-","△")&amp;"】"))</f>
        <v>【1.05】</v>
      </c>
      <c r="AT6" s="36">
        <f>IF(AT7="",NA(),AT7)</f>
        <v>335.18</v>
      </c>
      <c r="AU6" s="36">
        <f t="shared" ref="AU6:BC6" si="6">IF(AU7="",NA(),AU7)</f>
        <v>347.87</v>
      </c>
      <c r="AV6" s="36">
        <f t="shared" si="6"/>
        <v>415.52</v>
      </c>
      <c r="AW6" s="36">
        <f t="shared" si="6"/>
        <v>357.24</v>
      </c>
      <c r="AX6" s="36">
        <f t="shared" si="6"/>
        <v>222.25</v>
      </c>
      <c r="AY6" s="36">
        <f t="shared" si="6"/>
        <v>381.53</v>
      </c>
      <c r="AZ6" s="36">
        <f t="shared" si="6"/>
        <v>391.54</v>
      </c>
      <c r="BA6" s="36">
        <f t="shared" si="6"/>
        <v>384.34</v>
      </c>
      <c r="BB6" s="36">
        <f t="shared" si="6"/>
        <v>359.47</v>
      </c>
      <c r="BC6" s="36">
        <f t="shared" si="6"/>
        <v>369.69</v>
      </c>
      <c r="BD6" s="35" t="str">
        <f>IF(BD7="","",IF(BD7="-","【-】","【"&amp;SUBSTITUTE(TEXT(BD7,"#,##0.00"),"-","△")&amp;"】"))</f>
        <v>【261.93】</v>
      </c>
      <c r="BE6" s="36">
        <f>IF(BE7="",NA(),BE7)</f>
        <v>257.35000000000002</v>
      </c>
      <c r="BF6" s="36">
        <f t="shared" ref="BF6:BN6" si="7">IF(BF7="",NA(),BF7)</f>
        <v>217.88</v>
      </c>
      <c r="BG6" s="36">
        <f t="shared" si="7"/>
        <v>188.52</v>
      </c>
      <c r="BH6" s="36">
        <f t="shared" si="7"/>
        <v>153.91</v>
      </c>
      <c r="BI6" s="36">
        <f t="shared" si="7"/>
        <v>402.24</v>
      </c>
      <c r="BJ6" s="36">
        <f t="shared" si="7"/>
        <v>393.27</v>
      </c>
      <c r="BK6" s="36">
        <f t="shared" si="7"/>
        <v>386.97</v>
      </c>
      <c r="BL6" s="36">
        <f t="shared" si="7"/>
        <v>380.58</v>
      </c>
      <c r="BM6" s="36">
        <f t="shared" si="7"/>
        <v>401.79</v>
      </c>
      <c r="BN6" s="36">
        <f t="shared" si="7"/>
        <v>402.99</v>
      </c>
      <c r="BO6" s="35" t="str">
        <f>IF(BO7="","",IF(BO7="-","【-】","【"&amp;SUBSTITUTE(TEXT(BO7,"#,##0.00"),"-","△")&amp;"】"))</f>
        <v>【270.46】</v>
      </c>
      <c r="BP6" s="36">
        <f>IF(BP7="",NA(),BP7)</f>
        <v>104.05</v>
      </c>
      <c r="BQ6" s="36">
        <f t="shared" ref="BQ6:BY6" si="8">IF(BQ7="",NA(),BQ7)</f>
        <v>106.9</v>
      </c>
      <c r="BR6" s="36">
        <f t="shared" si="8"/>
        <v>113</v>
      </c>
      <c r="BS6" s="36">
        <f t="shared" si="8"/>
        <v>87.85</v>
      </c>
      <c r="BT6" s="36">
        <f t="shared" si="8"/>
        <v>75.05</v>
      </c>
      <c r="BU6" s="36">
        <f t="shared" si="8"/>
        <v>100.47</v>
      </c>
      <c r="BV6" s="36">
        <f t="shared" si="8"/>
        <v>101.72</v>
      </c>
      <c r="BW6" s="36">
        <f t="shared" si="8"/>
        <v>102.38</v>
      </c>
      <c r="BX6" s="36">
        <f t="shared" si="8"/>
        <v>100.12</v>
      </c>
      <c r="BY6" s="36">
        <f t="shared" si="8"/>
        <v>98.66</v>
      </c>
      <c r="BZ6" s="35" t="str">
        <f>IF(BZ7="","",IF(BZ7="-","【-】","【"&amp;SUBSTITUTE(TEXT(BZ7,"#,##0.00"),"-","△")&amp;"】"))</f>
        <v>【103.91】</v>
      </c>
      <c r="CA6" s="36">
        <f>IF(CA7="",NA(),CA7)</f>
        <v>112.82</v>
      </c>
      <c r="CB6" s="36">
        <f t="shared" ref="CB6:CJ6" si="9">IF(CB7="",NA(),CB7)</f>
        <v>109.81</v>
      </c>
      <c r="CC6" s="36">
        <f t="shared" si="9"/>
        <v>103.8</v>
      </c>
      <c r="CD6" s="36">
        <f t="shared" si="9"/>
        <v>133.61000000000001</v>
      </c>
      <c r="CE6" s="36">
        <f t="shared" si="9"/>
        <v>181.36</v>
      </c>
      <c r="CF6" s="36">
        <f t="shared" si="9"/>
        <v>169.82</v>
      </c>
      <c r="CG6" s="36">
        <f t="shared" si="9"/>
        <v>168.2</v>
      </c>
      <c r="CH6" s="36">
        <f t="shared" si="9"/>
        <v>168.67</v>
      </c>
      <c r="CI6" s="36">
        <f t="shared" si="9"/>
        <v>174.97</v>
      </c>
      <c r="CJ6" s="36">
        <f t="shared" si="9"/>
        <v>178.59</v>
      </c>
      <c r="CK6" s="35" t="str">
        <f>IF(CK7="","",IF(CK7="-","【-】","【"&amp;SUBSTITUTE(TEXT(CK7,"#,##0.00"),"-","△")&amp;"】"))</f>
        <v>【167.11】</v>
      </c>
      <c r="CL6" s="36">
        <f>IF(CL7="",NA(),CL7)</f>
        <v>70.489999999999995</v>
      </c>
      <c r="CM6" s="36">
        <f t="shared" ref="CM6:CU6" si="10">IF(CM7="",NA(),CM7)</f>
        <v>67.94</v>
      </c>
      <c r="CN6" s="36">
        <f t="shared" si="10"/>
        <v>68.22</v>
      </c>
      <c r="CO6" s="36">
        <f t="shared" si="10"/>
        <v>69.48</v>
      </c>
      <c r="CP6" s="36">
        <f t="shared" si="10"/>
        <v>64.59</v>
      </c>
      <c r="CQ6" s="36">
        <f t="shared" si="10"/>
        <v>55.13</v>
      </c>
      <c r="CR6" s="36">
        <f t="shared" si="10"/>
        <v>54.77</v>
      </c>
      <c r="CS6" s="36">
        <f t="shared" si="10"/>
        <v>54.92</v>
      </c>
      <c r="CT6" s="36">
        <f t="shared" si="10"/>
        <v>55.63</v>
      </c>
      <c r="CU6" s="36">
        <f t="shared" si="10"/>
        <v>55.03</v>
      </c>
      <c r="CV6" s="35" t="str">
        <f>IF(CV7="","",IF(CV7="-","【-】","【"&amp;SUBSTITUTE(TEXT(CV7,"#,##0.00"),"-","△")&amp;"】"))</f>
        <v>【60.27】</v>
      </c>
      <c r="CW6" s="36">
        <f>IF(CW7="",NA(),CW7)</f>
        <v>83.24</v>
      </c>
      <c r="CX6" s="36">
        <f t="shared" ref="CX6:DF6" si="11">IF(CX7="",NA(),CX7)</f>
        <v>87.89</v>
      </c>
      <c r="CY6" s="36">
        <f t="shared" si="11"/>
        <v>86.8</v>
      </c>
      <c r="CZ6" s="36">
        <f t="shared" si="11"/>
        <v>89.36</v>
      </c>
      <c r="DA6" s="36">
        <f t="shared" si="11"/>
        <v>85.22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54.67</v>
      </c>
      <c r="DI6" s="36">
        <f t="shared" ref="DI6:DQ6" si="12">IF(DI7="",NA(),DI7)</f>
        <v>56.5</v>
      </c>
      <c r="DJ6" s="36">
        <f t="shared" si="12"/>
        <v>58.11</v>
      </c>
      <c r="DK6" s="36">
        <f t="shared" si="12"/>
        <v>59.66</v>
      </c>
      <c r="DL6" s="36">
        <f t="shared" si="12"/>
        <v>42.45</v>
      </c>
      <c r="DM6" s="36">
        <f t="shared" si="12"/>
        <v>46.66</v>
      </c>
      <c r="DN6" s="36">
        <f t="shared" si="12"/>
        <v>47.46</v>
      </c>
      <c r="DO6" s="36">
        <f t="shared" si="12"/>
        <v>48.49</v>
      </c>
      <c r="DP6" s="36">
        <f t="shared" si="12"/>
        <v>48.05</v>
      </c>
      <c r="DQ6" s="36">
        <f t="shared" si="12"/>
        <v>48.87</v>
      </c>
      <c r="DR6" s="35" t="str">
        <f>IF(DR7="","",IF(DR7="-","【-】","【"&amp;SUBSTITUTE(TEXT(DR7,"#,##0.00"),"-","△")&amp;"】"))</f>
        <v>【48.85】</v>
      </c>
      <c r="DS6" s="36">
        <f>IF(DS7="",NA(),DS7)</f>
        <v>7.79</v>
      </c>
      <c r="DT6" s="36">
        <f t="shared" ref="DT6:EB6" si="13">IF(DT7="",NA(),DT7)</f>
        <v>8.48</v>
      </c>
      <c r="DU6" s="36">
        <f t="shared" si="13"/>
        <v>8.48</v>
      </c>
      <c r="DV6" s="36">
        <f t="shared" si="13"/>
        <v>8.48</v>
      </c>
      <c r="DW6" s="36">
        <f t="shared" si="13"/>
        <v>24.44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0.17</v>
      </c>
      <c r="EE6" s="35">
        <f t="shared" ref="EE6:EM6" si="14">IF(EE7="",NA(),EE7)</f>
        <v>0</v>
      </c>
      <c r="EF6" s="36">
        <f t="shared" si="14"/>
        <v>0.21</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422088</v>
      </c>
      <c r="D7" s="38">
        <v>46</v>
      </c>
      <c r="E7" s="38">
        <v>1</v>
      </c>
      <c r="F7" s="38">
        <v>0</v>
      </c>
      <c r="G7" s="38">
        <v>1</v>
      </c>
      <c r="H7" s="38" t="s">
        <v>93</v>
      </c>
      <c r="I7" s="38" t="s">
        <v>94</v>
      </c>
      <c r="J7" s="38" t="s">
        <v>95</v>
      </c>
      <c r="K7" s="38" t="s">
        <v>96</v>
      </c>
      <c r="L7" s="38" t="s">
        <v>97</v>
      </c>
      <c r="M7" s="38" t="s">
        <v>98</v>
      </c>
      <c r="N7" s="39" t="s">
        <v>99</v>
      </c>
      <c r="O7" s="39">
        <v>65.91</v>
      </c>
      <c r="P7" s="39">
        <v>99.77</v>
      </c>
      <c r="Q7" s="39">
        <v>2478</v>
      </c>
      <c r="R7" s="39">
        <v>22966</v>
      </c>
      <c r="S7" s="39">
        <v>130.55000000000001</v>
      </c>
      <c r="T7" s="39">
        <v>175.92</v>
      </c>
      <c r="U7" s="39">
        <v>22672</v>
      </c>
      <c r="V7" s="39">
        <v>86.5</v>
      </c>
      <c r="W7" s="39">
        <v>262.10000000000002</v>
      </c>
      <c r="X7" s="39">
        <v>110.4</v>
      </c>
      <c r="Y7" s="39">
        <v>113.4</v>
      </c>
      <c r="Z7" s="39">
        <v>120.02</v>
      </c>
      <c r="AA7" s="39">
        <v>94.32</v>
      </c>
      <c r="AB7" s="39">
        <v>91.24</v>
      </c>
      <c r="AC7" s="39">
        <v>110.01</v>
      </c>
      <c r="AD7" s="39">
        <v>111.21</v>
      </c>
      <c r="AE7" s="39">
        <v>111.71</v>
      </c>
      <c r="AF7" s="39">
        <v>110.05</v>
      </c>
      <c r="AG7" s="39">
        <v>108.87</v>
      </c>
      <c r="AH7" s="39">
        <v>112.83</v>
      </c>
      <c r="AI7" s="39">
        <v>0</v>
      </c>
      <c r="AJ7" s="39">
        <v>0</v>
      </c>
      <c r="AK7" s="39">
        <v>0</v>
      </c>
      <c r="AL7" s="39">
        <v>0</v>
      </c>
      <c r="AM7" s="39">
        <v>9.33</v>
      </c>
      <c r="AN7" s="39">
        <v>2.8</v>
      </c>
      <c r="AO7" s="39">
        <v>1.93</v>
      </c>
      <c r="AP7" s="39">
        <v>1.72</v>
      </c>
      <c r="AQ7" s="39">
        <v>2.64</v>
      </c>
      <c r="AR7" s="39">
        <v>3.16</v>
      </c>
      <c r="AS7" s="39">
        <v>1.05</v>
      </c>
      <c r="AT7" s="39">
        <v>335.18</v>
      </c>
      <c r="AU7" s="39">
        <v>347.87</v>
      </c>
      <c r="AV7" s="39">
        <v>415.52</v>
      </c>
      <c r="AW7" s="39">
        <v>357.24</v>
      </c>
      <c r="AX7" s="39">
        <v>222.25</v>
      </c>
      <c r="AY7" s="39">
        <v>381.53</v>
      </c>
      <c r="AZ7" s="39">
        <v>391.54</v>
      </c>
      <c r="BA7" s="39">
        <v>384.34</v>
      </c>
      <c r="BB7" s="39">
        <v>359.47</v>
      </c>
      <c r="BC7" s="39">
        <v>369.69</v>
      </c>
      <c r="BD7" s="39">
        <v>261.93</v>
      </c>
      <c r="BE7" s="39">
        <v>257.35000000000002</v>
      </c>
      <c r="BF7" s="39">
        <v>217.88</v>
      </c>
      <c r="BG7" s="39">
        <v>188.52</v>
      </c>
      <c r="BH7" s="39">
        <v>153.91</v>
      </c>
      <c r="BI7" s="39">
        <v>402.24</v>
      </c>
      <c r="BJ7" s="39">
        <v>393.27</v>
      </c>
      <c r="BK7" s="39">
        <v>386.97</v>
      </c>
      <c r="BL7" s="39">
        <v>380.58</v>
      </c>
      <c r="BM7" s="39">
        <v>401.79</v>
      </c>
      <c r="BN7" s="39">
        <v>402.99</v>
      </c>
      <c r="BO7" s="39">
        <v>270.45999999999998</v>
      </c>
      <c r="BP7" s="39">
        <v>104.05</v>
      </c>
      <c r="BQ7" s="39">
        <v>106.9</v>
      </c>
      <c r="BR7" s="39">
        <v>113</v>
      </c>
      <c r="BS7" s="39">
        <v>87.85</v>
      </c>
      <c r="BT7" s="39">
        <v>75.05</v>
      </c>
      <c r="BU7" s="39">
        <v>100.47</v>
      </c>
      <c r="BV7" s="39">
        <v>101.72</v>
      </c>
      <c r="BW7" s="39">
        <v>102.38</v>
      </c>
      <c r="BX7" s="39">
        <v>100.12</v>
      </c>
      <c r="BY7" s="39">
        <v>98.66</v>
      </c>
      <c r="BZ7" s="39">
        <v>103.91</v>
      </c>
      <c r="CA7" s="39">
        <v>112.82</v>
      </c>
      <c r="CB7" s="39">
        <v>109.81</v>
      </c>
      <c r="CC7" s="39">
        <v>103.8</v>
      </c>
      <c r="CD7" s="39">
        <v>133.61000000000001</v>
      </c>
      <c r="CE7" s="39">
        <v>181.36</v>
      </c>
      <c r="CF7" s="39">
        <v>169.82</v>
      </c>
      <c r="CG7" s="39">
        <v>168.2</v>
      </c>
      <c r="CH7" s="39">
        <v>168.67</v>
      </c>
      <c r="CI7" s="39">
        <v>174.97</v>
      </c>
      <c r="CJ7" s="39">
        <v>178.59</v>
      </c>
      <c r="CK7" s="39">
        <v>167.11</v>
      </c>
      <c r="CL7" s="39">
        <v>70.489999999999995</v>
      </c>
      <c r="CM7" s="39">
        <v>67.94</v>
      </c>
      <c r="CN7" s="39">
        <v>68.22</v>
      </c>
      <c r="CO7" s="39">
        <v>69.48</v>
      </c>
      <c r="CP7" s="39">
        <v>64.59</v>
      </c>
      <c r="CQ7" s="39">
        <v>55.13</v>
      </c>
      <c r="CR7" s="39">
        <v>54.77</v>
      </c>
      <c r="CS7" s="39">
        <v>54.92</v>
      </c>
      <c r="CT7" s="39">
        <v>55.63</v>
      </c>
      <c r="CU7" s="39">
        <v>55.03</v>
      </c>
      <c r="CV7" s="39">
        <v>60.27</v>
      </c>
      <c r="CW7" s="39">
        <v>83.24</v>
      </c>
      <c r="CX7" s="39">
        <v>87.89</v>
      </c>
      <c r="CY7" s="39">
        <v>86.8</v>
      </c>
      <c r="CZ7" s="39">
        <v>89.36</v>
      </c>
      <c r="DA7" s="39">
        <v>85.22</v>
      </c>
      <c r="DB7" s="39">
        <v>83</v>
      </c>
      <c r="DC7" s="39">
        <v>82.89</v>
      </c>
      <c r="DD7" s="39">
        <v>82.66</v>
      </c>
      <c r="DE7" s="39">
        <v>82.04</v>
      </c>
      <c r="DF7" s="39">
        <v>81.900000000000006</v>
      </c>
      <c r="DG7" s="39">
        <v>89.92</v>
      </c>
      <c r="DH7" s="39">
        <v>54.67</v>
      </c>
      <c r="DI7" s="39">
        <v>56.5</v>
      </c>
      <c r="DJ7" s="39">
        <v>58.11</v>
      </c>
      <c r="DK7" s="39">
        <v>59.66</v>
      </c>
      <c r="DL7" s="39">
        <v>42.45</v>
      </c>
      <c r="DM7" s="39">
        <v>46.66</v>
      </c>
      <c r="DN7" s="39">
        <v>47.46</v>
      </c>
      <c r="DO7" s="39">
        <v>48.49</v>
      </c>
      <c r="DP7" s="39">
        <v>48.05</v>
      </c>
      <c r="DQ7" s="39">
        <v>48.87</v>
      </c>
      <c r="DR7" s="39">
        <v>48.85</v>
      </c>
      <c r="DS7" s="39">
        <v>7.79</v>
      </c>
      <c r="DT7" s="39">
        <v>8.48</v>
      </c>
      <c r="DU7" s="39">
        <v>8.48</v>
      </c>
      <c r="DV7" s="39">
        <v>8.48</v>
      </c>
      <c r="DW7" s="39">
        <v>24.44</v>
      </c>
      <c r="DX7" s="39">
        <v>9.85</v>
      </c>
      <c r="DY7" s="39">
        <v>9.7100000000000009</v>
      </c>
      <c r="DZ7" s="39">
        <v>12.79</v>
      </c>
      <c r="EA7" s="39">
        <v>13.39</v>
      </c>
      <c r="EB7" s="39">
        <v>14.85</v>
      </c>
      <c r="EC7" s="39">
        <v>17.8</v>
      </c>
      <c r="ED7" s="39">
        <v>0.17</v>
      </c>
      <c r="EE7" s="39">
        <v>0</v>
      </c>
      <c r="EF7" s="39">
        <v>0.21</v>
      </c>
      <c r="EG7" s="39">
        <v>0</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2020-02-06T06:13:25Z</cp:lastPrinted>
  <dcterms:created xsi:type="dcterms:W3CDTF">2019-12-05T04:29:33Z</dcterms:created>
  <dcterms:modified xsi:type="dcterms:W3CDTF">2022-10-11T03:41:32Z</dcterms:modified>
  <cp:category/>
</cp:coreProperties>
</file>