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2-水道業務係\調査回答\経営比較分析\R5\07_松浦市\01_水道事業\"/>
    </mc:Choice>
  </mc:AlternateContent>
  <workbookProtection workbookAlgorithmName="SHA-512" workbookHashValue="Dx+uH+gGMGBbFhpkEC5eTmriZOwuW1Xd2qZrxIxz2HWI7OZUsBFhelmeC6MV6g3AaZeo84UI/RU5aXh9Ym68Cw==" workbookSaltValue="wwBSNGF/T7yRnFdvwtDZ7Q=="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<sst xmlns="http://schemas.openxmlformats.org/spreadsheetml/2006/main" count="228" uniqueCount="114">
  <si>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</si>
  <si>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</si>
  <si>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</si>
  <si>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</si>
  <si>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</si>
  <si>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</si>
  <si>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</si>
  <si>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</si>
  <si>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</si>
  <si>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</si>
  <si>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</si>
  <si>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</si>
  <si>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</si>
  <si>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</si>
  <si>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</si>
  <si>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</si>
  <si>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</si>
  <si>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</si>
  <si>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</si>
  <si>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</si>
  <si>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</si>
  <si>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</si>
  <si>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</si>
  <si>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</si>
  <si>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</si>
  <si>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</si>
  <si>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</si>
  <si>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</si>
  <si>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</si>
  <si>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</si>
  <si>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</si>
  <si>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</si>
  <si>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</si>
  <si>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</si>
  <si>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</si>
  <si>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</si>
  <si>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</si>
  <si>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</si>
  <si>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</si>
  <si>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</si>
  <si>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</si>
  <si>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</si>
  <si>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</si>
  <si>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</si>
  <si>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</si>
  <si>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</si>
  <si>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</si>
  <si>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</si>
  <si>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</si>
  <si>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</si>
  <si>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</si>
  <si>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</si>
  <si>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</si>
  <si>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</si>
  <si>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</si>
  <si>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</si>
  <si>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</si>
  <si>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</si>
  <si>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</si>
  <si>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</si>
  <si>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</si>
  <si>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</si>
  <si>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</si>
  <si>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</si>
  <si>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</si>
  <si>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</si>
  <si>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</si>
  <si>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</si>
  <si>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</si>
  <si>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</si>
  <si>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</si>
  <si>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</si>
  <si>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</si>
  <si>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</si>
  <si>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</si>
  <si>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</si>
  <si>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</si>
  <si>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</si>
  <si>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</si>
  <si>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</si>
  <si>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</si>
  <si>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</si>
  <si>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</si>
  <si>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</si>
  <si>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</si>
  <si>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</si>
  <si>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</si>
  <si>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</si>
  <si>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</si>
  <si>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</si>
  <si>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</si>
  <si>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</si>
  <si>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</si>
  <si>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</si>
  <si>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</si>
  <si>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</si>
  <si>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</si>
  <si>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</si>
  <si>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</si>
  <si>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</si>
  <si>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</si>
  <si>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</si>
  <si>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</si>
  <si>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</si>
  <si>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</si>
  <si>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</si>
  <si>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</si>
  <si>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</si>
  <si>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</si>
  <si>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</si>
  <si>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</si>
  <si>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令和４年度は収支比率が100％を下回っている。人口減少、コロナ禍に伴う経済活動の低下による給水収益の減少等が考えられるが、今後の施設更新等での費用増加を踏まえ、100％の比率超えるよう、経営改善を図っていかなければならない。
②令和４年度は純利益が計上されたものの少額であったため、累積欠損金の解消には至らなかった。今後の費用増加に備え、欠損金の解消に努めなければならない。
③簡水統合後、比率は200％付近で推移している。企業債の減少に伴い数値が改善し類似団体平均値以上となっているが、今後の資産更新に備えて流動資産を大きくする努力が必要とされる。
④令和４年度に企業債の増加はなく類似団体平均値より低い数値となっている。施設更新事業を行う場合にも収支バランスを取りながら、平均以下の比率を保ちたい。
⑤人口減少、コロナ禍に伴う経済活動の低下による影響もあり、比率は令和３年度より改善したものの類似団体平均値より低い水準となっている。今後の施設更新費用を見据えて類似団体平均値に近づけるように努めたい。
⑥給水原価については、昨年度よりも減少し、平均値を下回っている。水道水を安価に作れる利点を生かした運営を行う。
⑦昨年度より減少し、利用率の類似団体平均値を下回っている。今後は需要に合わせた施設のダウンサイジングの検討も視野に入れなければならない。
⑧有収率は、昨年度まで減少傾向であったが、今年度は上昇している。しかしながら、類似団体平均値を下回っているため、管路更新、漏水調査などにより、漏水等の原因を解消したい。</t>
    <rPh sb="17" eb="19">
      <t>シタマワ</t>
    </rPh>
    <rPh sb="24" eb="28">
      <t>ジンコウゲンショウ</t>
    </rPh>
    <rPh sb="32" eb="33">
      <t>カ</t>
    </rPh>
    <rPh sb="34" eb="35">
      <t>トモナ</t>
    </rPh>
    <rPh sb="36" eb="40">
      <t>ケイザイカツドウ</t>
    </rPh>
    <rPh sb="41" eb="43">
      <t>テイカ</t>
    </rPh>
    <rPh sb="46" eb="48">
      <t>キュウスイ</t>
    </rPh>
    <rPh sb="48" eb="50">
      <t>シュウエキ</t>
    </rPh>
    <rPh sb="51" eb="52">
      <t>ゲン</t>
    </rPh>
    <rPh sb="52" eb="53">
      <t>ショウ</t>
    </rPh>
    <rPh sb="53" eb="54">
      <t>ナド</t>
    </rPh>
    <rPh sb="55" eb="56">
      <t>カンガ</t>
    </rPh>
    <rPh sb="88" eb="89">
      <t>コ</t>
    </rPh>
    <rPh sb="94" eb="96">
      <t>ケイエイ</t>
    </rPh>
    <rPh sb="96" eb="98">
      <t>カイゼン</t>
    </rPh>
    <rPh sb="99" eb="100">
      <t>ハカ</t>
    </rPh>
    <rPh sb="118" eb="120">
      <t>ネンド</t>
    </rPh>
    <rPh sb="121" eb="124">
      <t>ジュンリエキ</t>
    </rPh>
    <rPh sb="125" eb="127">
      <t>ケイジョウ</t>
    </rPh>
    <rPh sb="133" eb="135">
      <t>ショウガク</t>
    </rPh>
    <rPh sb="142" eb="144">
      <t>ルイセキ</t>
    </rPh>
    <rPh sb="144" eb="147">
      <t>ケッソンキン</t>
    </rPh>
    <rPh sb="148" eb="150">
      <t>カイショウ</t>
    </rPh>
    <rPh sb="152" eb="153">
      <t>イタ</t>
    </rPh>
    <rPh sb="159" eb="161">
      <t>コンゴ</t>
    </rPh>
    <rPh sb="174" eb="176">
      <t>カイショウ</t>
    </rPh>
    <rPh sb="177" eb="178">
      <t>ツト</t>
    </rPh>
    <rPh sb="213" eb="216">
      <t>キギョウサイ</t>
    </rPh>
    <rPh sb="217" eb="219">
      <t>ゲンショウ</t>
    </rPh>
    <rPh sb="220" eb="221">
      <t>トモナ</t>
    </rPh>
    <rPh sb="222" eb="224">
      <t>スウチ</t>
    </rPh>
    <rPh sb="225" eb="227">
      <t>カイゼン</t>
    </rPh>
    <rPh sb="236" eb="237">
      <t>ジョウ</t>
    </rPh>
    <rPh sb="245" eb="247">
      <t>コンゴ</t>
    </rPh>
    <rPh sb="248" eb="252">
      <t>シサンコウシン</t>
    </rPh>
    <rPh sb="253" eb="254">
      <t>ソナ</t>
    </rPh>
    <rPh sb="293" eb="297">
      <t>ルイジダンタイ</t>
    </rPh>
    <rPh sb="297" eb="300">
      <t>ヘイキンチ</t>
    </rPh>
    <rPh sb="302" eb="303">
      <t>ヒク</t>
    </rPh>
    <rPh sb="304" eb="306">
      <t>スウチ</t>
    </rPh>
    <rPh sb="376" eb="378">
      <t>エイキョウ</t>
    </rPh>
    <rPh sb="385" eb="387">
      <t>レイワ</t>
    </rPh>
    <rPh sb="388" eb="390">
      <t>ネンド</t>
    </rPh>
    <rPh sb="392" eb="394">
      <t>カイゼン</t>
    </rPh>
    <rPh sb="408" eb="409">
      <t>ヒク</t>
    </rPh>
    <rPh sb="410" eb="412">
      <t>スイジュン</t>
    </rPh>
    <rPh sb="429" eb="431">
      <t>ミス</t>
    </rPh>
    <rPh sb="433" eb="437">
      <t>ルイジダンタイ</t>
    </rPh>
    <rPh sb="437" eb="439">
      <t>ヘイキン</t>
    </rPh>
    <rPh sb="439" eb="440">
      <t>チ</t>
    </rPh>
    <rPh sb="441" eb="442">
      <t>チカ</t>
    </rPh>
    <rPh sb="448" eb="449">
      <t>ツト</t>
    </rPh>
    <rPh sb="471" eb="473">
      <t>ゲンショウ</t>
    </rPh>
    <rPh sb="511" eb="514">
      <t>サクネンド</t>
    </rPh>
    <rPh sb="516" eb="518">
      <t>ゲンショウ</t>
    </rPh>
    <rPh sb="530" eb="531">
      <t>チ</t>
    </rPh>
    <rPh sb="532" eb="534">
      <t>シタマワ</t>
    </rPh>
    <rPh sb="539" eb="541">
      <t>コンゴ</t>
    </rPh>
    <rPh sb="564" eb="566">
      <t>シヤ</t>
    </rPh>
    <rPh sb="567" eb="568">
      <t>イ</t>
    </rPh>
    <rPh sb="585" eb="588">
      <t>サクネンド</t>
    </rPh>
    <rPh sb="600" eb="603">
      <t>コンネンド</t>
    </rPh>
    <rPh sb="604" eb="606">
      <t>ジョウショウ</t>
    </rPh>
    <rPh sb="618" eb="622">
      <t>ルイジダンタイ</t>
    </rPh>
    <rPh sb="622" eb="624">
      <t>ヘイキン</t>
    </rPh>
    <rPh sb="624" eb="625">
      <t>チ</t>
    </rPh>
    <rPh sb="626" eb="628">
      <t>シタマワ</t>
    </rPh>
    <rPh sb="640" eb="644">
      <t>ロウスイチョウサ</t>
    </rPh>
    <phoneticPr fontId="4"/>
  </si>
  <si>
    <t>①簡水統合により全体の施設老朽化比率は平均値よりも下回っているが徐々に上昇している。老朽化が進んでいる旧上水道施設から計画的な更新が必要とされている。
②管路経年化率は増加傾向にある。管路は法定耐用年数を超えているものも多く使用している。漏水解消などの必要性が高い箇所を厳選して実施する。
③当該年度の管路更新率は、平均値を下回っており、計画的な管路更新が必要である。</t>
    <rPh sb="26" eb="27">
      <t>マワ</t>
    </rPh>
    <rPh sb="32" eb="34">
      <t>ジョジョ</t>
    </rPh>
    <rPh sb="35" eb="37">
      <t>ジョウショウ</t>
    </rPh>
    <rPh sb="77" eb="82">
      <t>カンロケイネンカ</t>
    </rPh>
    <rPh sb="82" eb="83">
      <t>リツ</t>
    </rPh>
    <rPh sb="86" eb="88">
      <t>ケイコウ</t>
    </rPh>
    <rPh sb="151" eb="156">
      <t>カンロコウシンリツ</t>
    </rPh>
    <rPh sb="158" eb="161">
      <t>ヘイキンチ</t>
    </rPh>
    <rPh sb="162" eb="164">
      <t>シタマワ</t>
    </rPh>
    <phoneticPr fontId="4"/>
  </si>
  <si>
    <t>　簡水統合後の複数年での比較により、コロナ禍に伴う経済活動の低下等の外的要因もあるが、資産更新の必要性等、問題点がはっきりしてきた。
　次年度からはアセットマネジメントにより整理される事業全体の施設設備、管路の台帳に基づき、計画的な更新計画を策定し、料金改定も含め水道収益の見直しと起債の活用等、総合的な事業計画策定を進めていく。</t>
    <rPh sb="1" eb="5">
      <t>カンスイトウゴウ</t>
    </rPh>
    <rPh sb="5" eb="6">
      <t>ゴ</t>
    </rPh>
    <rPh sb="7" eb="10">
      <t>フクスウネン</t>
    </rPh>
    <rPh sb="12" eb="14">
      <t>ヒカク</t>
    </rPh>
    <rPh sb="21" eb="22">
      <t>カ</t>
    </rPh>
    <rPh sb="23" eb="24">
      <t>トモナ</t>
    </rPh>
    <rPh sb="25" eb="29">
      <t>ケイザイカツドウ</t>
    </rPh>
    <rPh sb="30" eb="32">
      <t>テイカ</t>
    </rPh>
    <rPh sb="32" eb="33">
      <t>ナド</t>
    </rPh>
    <rPh sb="34" eb="38">
      <t>ガイテキヨウイン</t>
    </rPh>
    <rPh sb="43" eb="45">
      <t>シサン</t>
    </rPh>
    <rPh sb="45" eb="47">
      <t>コウシン</t>
    </rPh>
    <rPh sb="48" eb="51">
      <t>ヒツヨウセイ</t>
    </rPh>
    <rPh sb="51" eb="52">
      <t>ナド</t>
    </rPh>
    <rPh sb="53" eb="56">
      <t>モンダイテン</t>
    </rPh>
    <rPh sb="125" eb="129">
      <t>リョウキンカイテイ</t>
    </rPh>
    <rPh sb="130" eb="131">
      <t>フク</t>
    </rPh>
    <rPh sb="144" eb="146">
      <t>カツヨウ</t>
    </rPh>
    <rPh sb="146" eb="147">
      <t>ナド</t>
    </rPh>
    <rPh sb="148" eb="151">
      <t>ソウゴウテキ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</si>
</sst>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0.15</c:v>
                </c:pt>
                <c:pt idx="3" formatCode="#,##0.00;&quot;△&quot;#,##0.00;&quot;-&quot;">
                  <c:v>0.17</c:v>
                </c:pt>
                <c:pt idx="4" formatCode="#,##0.00;&quot;△&quot;#,##0.00;&quot;-&quot;">
                  <c:v>0.22</c:v>
                </c:pt>
              </c:numCache>
            </c:numRef>
          </c:val>
          <c:extLst>
            <c:ext xmlns:c16="http://schemas.microsoft.com/office/drawing/2014/chart" uri="{C3380CC4-5D6E-409C-BE32-E72D297353CC}">
              <c16:uniqueId val="{00000000-7C57-4B1E-BAB3-7BB08B5697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C57-4B1E-BAB3-7BB08B5697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64.59</c:v>
                </c:pt>
                <c:pt idx="1">
                  <c:v>61.57</c:v>
                </c:pt>
                <c:pt idx="2">
                  <c:v>61</c:v>
                </c:pt>
                <c:pt idx="3">
                  <c:v>61.62</c:v>
                </c:pt>
                <c:pt idx="4">
                  <c:v>59.67</c:v>
                </c:pt>
              </c:numCache>
            </c:numRef>
          </c:val>
          <c:extLst>
            <c:ext xmlns:c16="http://schemas.microsoft.com/office/drawing/2014/chart" uri="{C3380CC4-5D6E-409C-BE32-E72D297353CC}">
              <c16:uniqueId val="{00000000-DEBC-4ADD-ACE5-82D7A1F000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EBC-4ADD-ACE5-82D7A1F000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85.22</c:v>
                </c:pt>
                <c:pt idx="1">
                  <c:v>83.79</c:v>
                </c:pt>
                <c:pt idx="2">
                  <c:v>83.07</c:v>
                </c:pt>
                <c:pt idx="3">
                  <c:v>82.05</c:v>
                </c:pt>
                <c:pt idx="4">
                  <c:v>84.73</c:v>
                </c:pt>
              </c:numCache>
            </c:numRef>
          </c:val>
          <c:extLst>
            <c:ext xmlns:c16="http://schemas.microsoft.com/office/drawing/2014/chart" uri="{C3380CC4-5D6E-409C-BE32-E72D297353CC}">
              <c16:uniqueId val="{00000000-560F-4C5F-9D4D-3C248F57EA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60F-4C5F-9D4D-3C248F57EA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91.24</c:v>
                </c:pt>
                <c:pt idx="1">
                  <c:v>118.11</c:v>
                </c:pt>
                <c:pt idx="2">
                  <c:v>103.46</c:v>
                </c:pt>
                <c:pt idx="3">
                  <c:v>98.06</c:v>
                </c:pt>
                <c:pt idx="4">
                  <c:v>99.96</c:v>
                </c:pt>
              </c:numCache>
            </c:numRef>
          </c:val>
          <c:extLst>
            <c:ext xmlns:c16="http://schemas.microsoft.com/office/drawing/2014/chart" uri="{C3380CC4-5D6E-409C-BE32-E72D297353CC}">
              <c16:uniqueId val="{00000000-79EE-47DE-A5A3-587D172B0B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9EE-47DE-A5A3-587D172B0B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42.45</c:v>
                </c:pt>
                <c:pt idx="1">
                  <c:v>44.91</c:v>
                </c:pt>
                <c:pt idx="2">
                  <c:v>47.18</c:v>
                </c:pt>
                <c:pt idx="3">
                  <c:v>49.41</c:v>
                </c:pt>
                <c:pt idx="4">
                  <c:v>51.46</c:v>
                </c:pt>
              </c:numCache>
            </c:numRef>
          </c:val>
          <c:extLst>
            <c:ext xmlns:c16="http://schemas.microsoft.com/office/drawing/2014/chart" uri="{C3380CC4-5D6E-409C-BE32-E72D297353CC}">
              <c16:uniqueId val="{00000000-9CD9-4D47-B87C-CD3AB20F4C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9CD9-4D47-B87C-CD3AB20F4C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24.44</c:v>
                </c:pt>
                <c:pt idx="1">
                  <c:v>24.51</c:v>
                </c:pt>
                <c:pt idx="2">
                  <c:v>24.75</c:v>
                </c:pt>
                <c:pt idx="3">
                  <c:v>27.39</c:v>
                </c:pt>
                <c:pt idx="4">
                  <c:v>29.77</c:v>
                </c:pt>
              </c:numCache>
            </c:numRef>
          </c:val>
          <c:extLst>
            <c:ext xmlns:c16="http://schemas.microsoft.com/office/drawing/2014/chart" uri="{C3380CC4-5D6E-409C-BE32-E72D297353CC}">
              <c16:uniqueId val="{00000000-9FDF-42EF-8F9B-EF5AD94A4C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9FDF-42EF-8F9B-EF5AD94A4C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9.33</c:v>
                </c:pt>
                <c:pt idx="1">
                  <c:v>0</c:v>
                </c:pt>
                <c:pt idx="2" formatCode="#,##0.00;&quot;△&quot;#,##0.00;&quot;-&quot;">
                  <c:v>6.41</c:v>
                </c:pt>
                <c:pt idx="3" formatCode="#,##0.00;&quot;△&quot;#,##0.00;&quot;-&quot;">
                  <c:v>9.2799999999999994</c:v>
                </c:pt>
                <c:pt idx="4" formatCode="#,##0.00;&quot;△&quot;#,##0.00;&quot;-&quot;">
                  <c:v>9.18</c:v>
                </c:pt>
              </c:numCache>
            </c:numRef>
          </c:val>
          <c:extLst>
            <c:ext xmlns:c16="http://schemas.microsoft.com/office/drawing/2014/chart" uri="{C3380CC4-5D6E-409C-BE32-E72D297353CC}">
              <c16:uniqueId val="{00000000-BDC9-4CE4-903C-2C7FE3688D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DC9-4CE4-903C-2C7FE3688D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222.25</c:v>
                </c:pt>
                <c:pt idx="1">
                  <c:v>230.22</c:v>
                </c:pt>
                <c:pt idx="2">
                  <c:v>223.02</c:v>
                </c:pt>
                <c:pt idx="3">
                  <c:v>234.59</c:v>
                </c:pt>
                <c:pt idx="4">
                  <c:v>268.56</c:v>
                </c:pt>
              </c:numCache>
            </c:numRef>
          </c:val>
          <c:extLst>
            <c:ext xmlns:c16="http://schemas.microsoft.com/office/drawing/2014/chart" uri="{C3380CC4-5D6E-409C-BE32-E72D297353CC}">
              <c16:uniqueId val="{00000000-489B-416F-9C4D-4FDD1BB74F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489B-416F-9C4D-4FDD1BB74F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402.24</c:v>
                </c:pt>
                <c:pt idx="1">
                  <c:v>373.3</c:v>
                </c:pt>
                <c:pt idx="2">
                  <c:v>328.18</c:v>
                </c:pt>
                <c:pt idx="3">
                  <c:v>277.55</c:v>
                </c:pt>
                <c:pt idx="4">
                  <c:v>227.34</c:v>
                </c:pt>
              </c:numCache>
            </c:numRef>
          </c:val>
          <c:extLst>
            <c:ext xmlns:c16="http://schemas.microsoft.com/office/drawing/2014/chart" uri="{C3380CC4-5D6E-409C-BE32-E72D297353CC}">
              <c16:uniqueId val="{00000000-7A9D-495D-8BE0-E8F2F5F337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7A9D-495D-8BE0-E8F2F5F337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75.05</c:v>
                </c:pt>
                <c:pt idx="1">
                  <c:v>98.77</c:v>
                </c:pt>
                <c:pt idx="2">
                  <c:v>81.680000000000007</c:v>
                </c:pt>
                <c:pt idx="3">
                  <c:v>76.849999999999994</c:v>
                </c:pt>
                <c:pt idx="4">
                  <c:v>79.77</c:v>
                </c:pt>
              </c:numCache>
            </c:numRef>
          </c:val>
          <c:extLst>
            <c:ext xmlns:c16="http://schemas.microsoft.com/office/drawing/2014/chart" uri="{C3380CC4-5D6E-409C-BE32-E72D297353CC}">
              <c16:uniqueId val="{00000000-5D3F-48C7-9D22-DD95670496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D3F-48C7-9D22-DD95670496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181.36</c:v>
                </c:pt>
                <c:pt idx="1">
                  <c:v>138.77000000000001</c:v>
                </c:pt>
                <c:pt idx="2">
                  <c:v>168.25</c:v>
                </c:pt>
                <c:pt idx="3">
                  <c:v>178.03</c:v>
                </c:pt>
                <c:pt idx="4">
                  <c:v>171.71</c:v>
                </c:pt>
              </c:numCache>
            </c:numRef>
          </c:val>
          <c:extLst>
            <c:ext xmlns:c16="http://schemas.microsoft.com/office/drawing/2014/chart" uri="{C3380CC4-5D6E-409C-BE32-E72D297353CC}">
              <c16:uniqueId val="{00000000-92AF-49EE-929E-42E8D1FC37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2AF-49EE-929E-42E8D1FC37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43"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松浦市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21369</v>
      </c>
      <c r="AM8" s="45"/>
      <c r="AN8" s="45"/>
      <c r="AO8" s="45"/>
      <c r="AP8" s="45"/>
      <c r="AQ8" s="45"/>
      <c r="AR8" s="45"/>
      <c r="AS8" s="45"/>
      <c r="AT8" s="46">
        <f>データ!$S$6</f>
        <v>130.55000000000001</v>
      </c>
      <c r="AU8" s="47"/>
      <c r="AV8" s="47"/>
      <c r="AW8" s="47"/>
      <c r="AX8" s="47"/>
      <c r="AY8" s="47"/>
      <c r="AZ8" s="47"/>
      <c r="BA8" s="47"/>
      <c r="BB8" s="48">
        <f>データ!$T$6</f>
        <v>163.68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79.87</v>
      </c>
      <c r="J10" s="47"/>
      <c r="K10" s="47"/>
      <c r="L10" s="47"/>
      <c r="M10" s="47"/>
      <c r="N10" s="47"/>
      <c r="O10" s="81"/>
      <c r="P10" s="48">
        <f>データ!$P$6</f>
        <v>99.84</v>
      </c>
      <c r="Q10" s="48"/>
      <c r="R10" s="48"/>
      <c r="S10" s="48"/>
      <c r="T10" s="48"/>
      <c r="U10" s="48"/>
      <c r="V10" s="48"/>
      <c r="W10" s="45">
        <f>データ!$Q$6</f>
        <v>2524</v>
      </c>
      <c r="X10" s="45"/>
      <c r="Y10" s="45"/>
      <c r="Z10" s="45"/>
      <c r="AA10" s="45"/>
      <c r="AB10" s="45"/>
      <c r="AC10" s="45"/>
      <c r="AD10" s="2"/>
      <c r="AE10" s="2"/>
      <c r="AF10" s="2"/>
      <c r="AG10" s="2"/>
      <c r="AH10" s="2"/>
      <c r="AI10" s="2"/>
      <c r="AJ10" s="2"/>
      <c r="AK10" s="2"/>
      <c r="AL10" s="45">
        <f>データ!$U$6</f>
        <v>21148</v>
      </c>
      <c r="AM10" s="45"/>
      <c r="AN10" s="45"/>
      <c r="AO10" s="45"/>
      <c r="AP10" s="45"/>
      <c r="AQ10" s="45"/>
      <c r="AR10" s="45"/>
      <c r="AS10" s="45"/>
      <c r="AT10" s="46">
        <f>データ!$V$6</f>
        <v>86.5</v>
      </c>
      <c r="AU10" s="47"/>
      <c r="AV10" s="47"/>
      <c r="AW10" s="47"/>
      <c r="AX10" s="47"/>
      <c r="AY10" s="47"/>
      <c r="AZ10" s="47"/>
      <c r="BA10" s="47"/>
      <c r="BB10" s="48">
        <f>データ!$W$6</f>
        <v>244.49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rNYXhGuZiLuT5Yi5086swixuaYhHKH2Bv4nEz53GbBWjF9t9Gc2FssWjjSpiMSVJcpKpxAzHifkblDHEPppiw==" saltValue="WtHNCzrlfuAdWKzCVuJY5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422088</v>
      </c>
      <c r="D6" s="20">
        <f t="shared" si="3"/>
        <v>46</v>
      </c>
      <c r="E6" s="20">
        <f t="shared" si="3"/>
        <v>1</v>
      </c>
      <c r="F6" s="20">
        <f t="shared" si="3"/>
        <v>0</v>
      </c>
      <c r="G6" s="20">
        <f t="shared" si="3"/>
        <v>1</v>
      </c>
      <c r="H6" s="20" t="str">
        <f t="shared" si="3"/>
        <v>長崎県　松浦市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79.87</v>
      </c>
      <c r="P6" s="21">
        <f t="shared" si="3"/>
        <v>99.84</v>
      </c>
      <c r="Q6" s="21">
        <f t="shared" si="3"/>
        <v>2524</v>
      </c>
      <c r="R6" s="21">
        <f t="shared" si="3"/>
        <v>21369</v>
      </c>
      <c r="S6" s="21">
        <f t="shared" si="3"/>
        <v>130.55000000000001</v>
      </c>
      <c r="T6" s="21">
        <f t="shared" si="3"/>
        <v>163.68</v>
      </c>
      <c r="U6" s="21">
        <f t="shared" si="3"/>
        <v>21148</v>
      </c>
      <c r="V6" s="21">
        <f t="shared" si="3"/>
        <v>86.5</v>
      </c>
      <c r="W6" s="21">
        <f t="shared" si="3"/>
        <v>244.49</v>
      </c>
      <c r="X6" s="22">
        <f>IF(X7="",NA(),X7)</f>
        <v>91.24</v>
      </c>
      <c r="Y6" s="22">
        <f t="shared" ref="Y6:AG6" si="4">IF(Y7="",NA(),Y7)</f>
        <v>118.11</v>
      </c>
      <c r="Z6" s="22">
        <f t="shared" si="4"/>
        <v>103.46</v>
      </c>
      <c r="AA6" s="22">
        <f t="shared" si="4"/>
        <v>98.06</v>
      </c>
      <c r="AB6" s="22">
        <f t="shared" si="4"/>
        <v>99.96</v>
      </c>
      <c r="AC6" s="22">
        <f t="shared" si="4"/>
        <v>108.87</v>
      </c>
      <c r="AD6" s="22">
        <f t="shared" si="4"/>
        <v>108.61</v>
      </c>
      <c r="AE6" s="22">
        <f t="shared" si="4"/>
        <v>108.35</v>
      </c>
      <c r="AF6" s="22">
        <f t="shared" si="4"/>
        <v>108.84</v>
      </c>
      <c r="AG6" s="22">
        <f t="shared" si="4"/>
        <v>105.92</v>
      </c>
      <c r="AH6" s="21" t="str">
        <f>IF(AH7="","",IF(AH7="-","【-】","【"&amp;SUBSTITUTE(TEXT(AH7,"#,##0.00"),"-","△")&amp;"】"))</f>
        <v>【108.70】</v>
      </c>
      <c r="AI6" s="22">
        <f>IF(AI7="",NA(),AI7)</f>
        <v>9.33</v>
      </c>
      <c r="AJ6" s="21">
        <f t="shared" ref="AJ6:AR6" si="5">IF(AJ7="",NA(),AJ7)</f>
        <v>0</v>
      </c>
      <c r="AK6" s="22">
        <f t="shared" si="5"/>
        <v>6.41</v>
      </c>
      <c r="AL6" s="22">
        <f t="shared" si="5"/>
        <v>9.2799999999999994</v>
      </c>
      <c r="AM6" s="22">
        <f t="shared" si="5"/>
        <v>9.18</v>
      </c>
      <c r="AN6" s="22">
        <f t="shared" si="5"/>
        <v>3.16</v>
      </c>
      <c r="AO6" s="22">
        <f t="shared" si="5"/>
        <v>3.59</v>
      </c>
      <c r="AP6" s="22">
        <f t="shared" si="5"/>
        <v>3.98</v>
      </c>
      <c r="AQ6" s="22">
        <f t="shared" si="5"/>
        <v>6.02</v>
      </c>
      <c r="AR6" s="22">
        <f t="shared" si="5"/>
        <v>7.78</v>
      </c>
      <c r="AS6" s="21" t="str">
        <f>IF(AS7="","",IF(AS7="-","【-】","【"&amp;SUBSTITUTE(TEXT(AS7,"#,##0.00"),"-","△")&amp;"】"))</f>
        <v>【1.34】</v>
      </c>
      <c r="AT6" s="22">
        <f>IF(AT7="",NA(),AT7)</f>
        <v>222.25</v>
      </c>
      <c r="AU6" s="22">
        <f t="shared" ref="AU6:BC6" si="6">IF(AU7="",NA(),AU7)</f>
        <v>230.22</v>
      </c>
      <c r="AV6" s="22">
        <f t="shared" si="6"/>
        <v>223.02</v>
      </c>
      <c r="AW6" s="22">
        <f t="shared" si="6"/>
        <v>234.59</v>
      </c>
      <c r="AX6" s="22">
        <f t="shared" si="6"/>
        <v>268.56</v>
      </c>
      <c r="AY6" s="22">
        <f t="shared" si="6"/>
        <v>369.69</v>
      </c>
      <c r="AZ6" s="22">
        <f t="shared" si="6"/>
        <v>379.08</v>
      </c>
      <c r="BA6" s="22">
        <f t="shared" si="6"/>
        <v>367.55</v>
      </c>
      <c r="BB6" s="22">
        <f t="shared" si="6"/>
        <v>378.56</v>
      </c>
      <c r="BC6" s="22">
        <f t="shared" si="6"/>
        <v>364.46</v>
      </c>
      <c r="BD6" s="21" t="str">
        <f>IF(BD7="","",IF(BD7="-","【-】","【"&amp;SUBSTITUTE(TEXT(BD7,"#,##0.00"),"-","△")&amp;"】"))</f>
        <v>【252.29】</v>
      </c>
      <c r="BE6" s="22">
        <f>IF(BE7="",NA(),BE7)</f>
        <v>402.24</v>
      </c>
      <c r="BF6" s="22">
        <f t="shared" ref="BF6:BN6" si="7">IF(BF7="",NA(),BF7)</f>
        <v>373.3</v>
      </c>
      <c r="BG6" s="22">
        <f t="shared" si="7"/>
        <v>328.18</v>
      </c>
      <c r="BH6" s="22">
        <f t="shared" si="7"/>
        <v>277.55</v>
      </c>
      <c r="BI6" s="22">
        <f t="shared" si="7"/>
        <v>227.34</v>
      </c>
      <c r="BJ6" s="22">
        <f t="shared" si="7"/>
        <v>402.99</v>
      </c>
      <c r="BK6" s="22">
        <f t="shared" si="7"/>
        <v>398.98</v>
      </c>
      <c r="BL6" s="22">
        <f t="shared" si="7"/>
        <v>418.68</v>
      </c>
      <c r="BM6" s="22">
        <f t="shared" si="7"/>
        <v>395.68</v>
      </c>
      <c r="BN6" s="22">
        <f t="shared" si="7"/>
        <v>403.72</v>
      </c>
      <c r="BO6" s="21" t="str">
        <f>IF(BO7="","",IF(BO7="-","【-】","【"&amp;SUBSTITUTE(TEXT(BO7,"#,##0.00"),"-","△")&amp;"】"))</f>
        <v>【268.07】</v>
      </c>
      <c r="BP6" s="22">
        <f>IF(BP7="",NA(),BP7)</f>
        <v>75.05</v>
      </c>
      <c r="BQ6" s="22">
        <f t="shared" ref="BQ6:BY6" si="8">IF(BQ7="",NA(),BQ7)</f>
        <v>98.77</v>
      </c>
      <c r="BR6" s="22">
        <f t="shared" si="8"/>
        <v>81.680000000000007</v>
      </c>
      <c r="BS6" s="22">
        <f t="shared" si="8"/>
        <v>76.849999999999994</v>
      </c>
      <c r="BT6" s="22">
        <f t="shared" si="8"/>
        <v>79.77</v>
      </c>
      <c r="BU6" s="22">
        <f t="shared" si="8"/>
        <v>98.66</v>
      </c>
      <c r="BV6" s="22">
        <f t="shared" si="8"/>
        <v>98.64</v>
      </c>
      <c r="BW6" s="22">
        <f t="shared" si="8"/>
        <v>94.78</v>
      </c>
      <c r="BX6" s="22">
        <f t="shared" si="8"/>
        <v>97.59</v>
      </c>
      <c r="BY6" s="22">
        <f t="shared" si="8"/>
        <v>92.17</v>
      </c>
      <c r="BZ6" s="21" t="str">
        <f>IF(BZ7="","",IF(BZ7="-","【-】","【"&amp;SUBSTITUTE(TEXT(BZ7,"#,##0.00"),"-","△")&amp;"】"))</f>
        <v>【97.47】</v>
      </c>
      <c r="CA6" s="22">
        <f>IF(CA7="",NA(),CA7)</f>
        <v>181.36</v>
      </c>
      <c r="CB6" s="22">
        <f t="shared" ref="CB6:CJ6" si="9">IF(CB7="",NA(),CB7)</f>
        <v>138.77000000000001</v>
      </c>
      <c r="CC6" s="22">
        <f t="shared" si="9"/>
        <v>168.25</v>
      </c>
      <c r="CD6" s="22">
        <f t="shared" si="9"/>
        <v>178.03</v>
      </c>
      <c r="CE6" s="22">
        <f t="shared" si="9"/>
        <v>171.71</v>
      </c>
      <c r="CF6" s="22">
        <f t="shared" si="9"/>
        <v>178.59</v>
      </c>
      <c r="CG6" s="22">
        <f t="shared" si="9"/>
        <v>178.92</v>
      </c>
      <c r="CH6" s="22">
        <f t="shared" si="9"/>
        <v>181.3</v>
      </c>
      <c r="CI6" s="22">
        <f t="shared" si="9"/>
        <v>181.71</v>
      </c>
      <c r="CJ6" s="22">
        <f t="shared" si="9"/>
        <v>188.51</v>
      </c>
      <c r="CK6" s="21" t="str">
        <f>IF(CK7="","",IF(CK7="-","【-】","【"&amp;SUBSTITUTE(TEXT(CK7,"#,##0.00"),"-","△")&amp;"】"))</f>
        <v>【174.75】</v>
      </c>
      <c r="CL6" s="22">
        <f>IF(CL7="",NA(),CL7)</f>
        <v>64.59</v>
      </c>
      <c r="CM6" s="22">
        <f t="shared" ref="CM6:CU6" si="10">IF(CM7="",NA(),CM7)</f>
        <v>61.57</v>
      </c>
      <c r="CN6" s="22">
        <f t="shared" si="10"/>
        <v>61</v>
      </c>
      <c r="CO6" s="22">
        <f t="shared" si="10"/>
        <v>61.62</v>
      </c>
      <c r="CP6" s="22">
        <f t="shared" si="10"/>
        <v>59.67</v>
      </c>
      <c r="CQ6" s="22">
        <f t="shared" si="10"/>
        <v>55.03</v>
      </c>
      <c r="CR6" s="22">
        <f t="shared" si="10"/>
        <v>55.14</v>
      </c>
      <c r="CS6" s="22">
        <f t="shared" si="10"/>
        <v>55.89</v>
      </c>
      <c r="CT6" s="22">
        <f t="shared" si="10"/>
        <v>55.72</v>
      </c>
      <c r="CU6" s="22">
        <f t="shared" si="10"/>
        <v>55.31</v>
      </c>
      <c r="CV6" s="21" t="str">
        <f>IF(CV7="","",IF(CV7="-","【-】","【"&amp;SUBSTITUTE(TEXT(CV7,"#,##0.00"),"-","△")&amp;"】"))</f>
        <v>【59.97】</v>
      </c>
      <c r="CW6" s="22">
        <f>IF(CW7="",NA(),CW7)</f>
        <v>85.22</v>
      </c>
      <c r="CX6" s="22">
        <f t="shared" ref="CX6:DF6" si="11">IF(CX7="",NA(),CX7)</f>
        <v>83.79</v>
      </c>
      <c r="CY6" s="22">
        <f t="shared" si="11"/>
        <v>83.07</v>
      </c>
      <c r="CZ6" s="22">
        <f t="shared" si="11"/>
        <v>82.05</v>
      </c>
      <c r="DA6" s="22">
        <f t="shared" si="11"/>
        <v>84.73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42.45</v>
      </c>
      <c r="DI6" s="22">
        <f t="shared" ref="DI6:DQ6" si="12">IF(DI7="",NA(),DI7)</f>
        <v>44.91</v>
      </c>
      <c r="DJ6" s="22">
        <f t="shared" si="12"/>
        <v>47.18</v>
      </c>
      <c r="DK6" s="22">
        <f t="shared" si="12"/>
        <v>49.41</v>
      </c>
      <c r="DL6" s="22">
        <f t="shared" si="12"/>
        <v>51.46</v>
      </c>
      <c r="DM6" s="22">
        <f t="shared" si="12"/>
        <v>48.87</v>
      </c>
      <c r="DN6" s="22">
        <f t="shared" si="12"/>
        <v>49.92</v>
      </c>
      <c r="DO6" s="22">
        <f t="shared" si="12"/>
        <v>50.63</v>
      </c>
      <c r="DP6" s="22">
        <f t="shared" si="12"/>
        <v>51.29</v>
      </c>
      <c r="DQ6" s="22">
        <f t="shared" si="12"/>
        <v>52.2</v>
      </c>
      <c r="DR6" s="21" t="str">
        <f>IF(DR7="","",IF(DR7="-","【-】","【"&amp;SUBSTITUTE(TEXT(DR7,"#,##0.00"),"-","△")&amp;"】"))</f>
        <v>【51.51】</v>
      </c>
      <c r="DS6" s="22">
        <f>IF(DS7="",NA(),DS7)</f>
        <v>24.44</v>
      </c>
      <c r="DT6" s="22">
        <f t="shared" ref="DT6:EB6" si="13">IF(DT7="",NA(),DT7)</f>
        <v>24.51</v>
      </c>
      <c r="DU6" s="22">
        <f t="shared" si="13"/>
        <v>24.75</v>
      </c>
      <c r="DV6" s="22">
        <f t="shared" si="13"/>
        <v>27.39</v>
      </c>
      <c r="DW6" s="22">
        <f t="shared" si="13"/>
        <v>29.77</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2">
        <f t="shared" si="14"/>
        <v>0.15</v>
      </c>
      <c r="EG6" s="22">
        <f t="shared" si="14"/>
        <v>0.17</v>
      </c>
      <c r="EH6" s="22">
        <f t="shared" si="14"/>
        <v>0.22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422088</v>
      </c>
      <c r="D7" s="24">
        <v>46</v>
      </c>
      <c r="E7" s="24">
        <v>1</v>
      </c>
      <c r="F7" s="24">
        <v>0</v>
      </c>
      <c r="G7" s="24">
        <v>1</v>
      </c>
      <c r="H7" s="24" t="s">
        <v>93</v>
      </c>
      <c r="I7" s="24" t="s">
        <v>94</v>
      </c>
      <c r="J7" s="24" t="s">
        <v>95</v>
      </c>
      <c r="K7" s="24" t="s">
        <v>96</v>
      </c>
      <c r="L7" s="24" t="s">
        <v>97</v>
      </c>
      <c r="M7" s="24" t="s">
        <v>98</v>
      </c>
      <c r="N7" s="25" t="s">
        <v>99</v>
      </c>
      <c r="O7" s="25">
        <v>79.87</v>
      </c>
      <c r="P7" s="25">
        <v>99.84</v>
      </c>
      <c r="Q7" s="25">
        <v>2524</v>
      </c>
      <c r="R7" s="25">
        <v>21369</v>
      </c>
      <c r="S7" s="25">
        <v>130.55000000000001</v>
      </c>
      <c r="T7" s="25">
        <v>163.68</v>
      </c>
      <c r="U7" s="25">
        <v>21148</v>
      </c>
      <c r="V7" s="25">
        <v>86.5</v>
      </c>
      <c r="W7" s="25">
        <v>244.49</v>
      </c>
      <c r="X7" s="25">
        <v>91.24</v>
      </c>
      <c r="Y7" s="25">
        <v>118.11</v>
      </c>
      <c r="Z7" s="25">
        <v>103.46</v>
      </c>
      <c r="AA7" s="25">
        <v>98.06</v>
      </c>
      <c r="AB7" s="25">
        <v>99.96</v>
      </c>
      <c r="AC7" s="25">
        <v>108.87</v>
      </c>
      <c r="AD7" s="25">
        <v>108.61</v>
      </c>
      <c r="AE7" s="25">
        <v>108.35</v>
      </c>
      <c r="AF7" s="25">
        <v>108.84</v>
      </c>
      <c r="AG7" s="25">
        <v>105.92</v>
      </c>
      <c r="AH7" s="25">
        <v>108.7</v>
      </c>
      <c r="AI7" s="25">
        <v>9.33</v>
      </c>
      <c r="AJ7" s="25">
        <v>0</v>
      </c>
      <c r="AK7" s="25">
        <v>6.41</v>
      </c>
      <c r="AL7" s="25">
        <v>9.2799999999999994</v>
      </c>
      <c r="AM7" s="25">
        <v>9.18</v>
      </c>
      <c r="AN7" s="25">
        <v>3.16</v>
      </c>
      <c r="AO7" s="25">
        <v>3.59</v>
      </c>
      <c r="AP7" s="25">
        <v>3.98</v>
      </c>
      <c r="AQ7" s="25">
        <v>6.02</v>
      </c>
      <c r="AR7" s="25">
        <v>7.78</v>
      </c>
      <c r="AS7" s="25">
        <v>1.34</v>
      </c>
      <c r="AT7" s="25">
        <v>222.25</v>
      </c>
      <c r="AU7" s="25">
        <v>230.22</v>
      </c>
      <c r="AV7" s="25">
        <v>223.02</v>
      </c>
      <c r="AW7" s="25">
        <v>234.59</v>
      </c>
      <c r="AX7" s="25">
        <v>268.56</v>
      </c>
      <c r="AY7" s="25">
        <v>369.69</v>
      </c>
      <c r="AZ7" s="25">
        <v>379.08</v>
      </c>
      <c r="BA7" s="25">
        <v>367.55</v>
      </c>
      <c r="BB7" s="25">
        <v>378.56</v>
      </c>
      <c r="BC7" s="25">
        <v>364.46</v>
      </c>
      <c r="BD7" s="25">
        <v>252.29</v>
      </c>
      <c r="BE7" s="25">
        <v>402.24</v>
      </c>
      <c r="BF7" s="25">
        <v>373.3</v>
      </c>
      <c r="BG7" s="25">
        <v>328.18</v>
      </c>
      <c r="BH7" s="25">
        <v>277.55</v>
      </c>
      <c r="BI7" s="25">
        <v>227.34</v>
      </c>
      <c r="BJ7" s="25">
        <v>402.99</v>
      </c>
      <c r="BK7" s="25">
        <v>398.98</v>
      </c>
      <c r="BL7" s="25">
        <v>418.68</v>
      </c>
      <c r="BM7" s="25">
        <v>395.68</v>
      </c>
      <c r="BN7" s="25">
        <v>403.72</v>
      </c>
      <c r="BO7" s="25">
        <v>268.07</v>
      </c>
      <c r="BP7" s="25">
        <v>75.05</v>
      </c>
      <c r="BQ7" s="25">
        <v>98.77</v>
      </c>
      <c r="BR7" s="25">
        <v>81.680000000000007</v>
      </c>
      <c r="BS7" s="25">
        <v>76.849999999999994</v>
      </c>
      <c r="BT7" s="25">
        <v>79.77</v>
      </c>
      <c r="BU7" s="25">
        <v>98.66</v>
      </c>
      <c r="BV7" s="25">
        <v>98.64</v>
      </c>
      <c r="BW7" s="25">
        <v>94.78</v>
      </c>
      <c r="BX7" s="25">
        <v>97.59</v>
      </c>
      <c r="BY7" s="25">
        <v>92.17</v>
      </c>
      <c r="BZ7" s="25">
        <v>97.47</v>
      </c>
      <c r="CA7" s="25">
        <v>181.36</v>
      </c>
      <c r="CB7" s="25">
        <v>138.77000000000001</v>
      </c>
      <c r="CC7" s="25">
        <v>168.25</v>
      </c>
      <c r="CD7" s="25">
        <v>178.03</v>
      </c>
      <c r="CE7" s="25">
        <v>171.71</v>
      </c>
      <c r="CF7" s="25">
        <v>178.59</v>
      </c>
      <c r="CG7" s="25">
        <v>178.92</v>
      </c>
      <c r="CH7" s="25">
        <v>181.3</v>
      </c>
      <c r="CI7" s="25">
        <v>181.71</v>
      </c>
      <c r="CJ7" s="25">
        <v>188.51</v>
      </c>
      <c r="CK7" s="25">
        <v>174.75</v>
      </c>
      <c r="CL7" s="25">
        <v>64.59</v>
      </c>
      <c r="CM7" s="25">
        <v>61.57</v>
      </c>
      <c r="CN7" s="25">
        <v>61</v>
      </c>
      <c r="CO7" s="25">
        <v>61.62</v>
      </c>
      <c r="CP7" s="25">
        <v>59.67</v>
      </c>
      <c r="CQ7" s="25">
        <v>55.03</v>
      </c>
      <c r="CR7" s="25">
        <v>55.14</v>
      </c>
      <c r="CS7" s="25">
        <v>55.89</v>
      </c>
      <c r="CT7" s="25">
        <v>55.72</v>
      </c>
      <c r="CU7" s="25">
        <v>55.31</v>
      </c>
      <c r="CV7" s="25">
        <v>59.97</v>
      </c>
      <c r="CW7" s="25">
        <v>85.22</v>
      </c>
      <c r="CX7" s="25">
        <v>83.79</v>
      </c>
      <c r="CY7" s="25">
        <v>83.07</v>
      </c>
      <c r="CZ7" s="25">
        <v>82.05</v>
      </c>
      <c r="DA7" s="25">
        <v>84.73</v>
      </c>
      <c r="DB7" s="25">
        <v>81.900000000000006</v>
      </c>
      <c r="DC7" s="25">
        <v>81.39</v>
      </c>
      <c r="DD7" s="25">
        <v>81.27</v>
      </c>
      <c r="DE7" s="25">
        <v>81.260000000000005</v>
      </c>
      <c r="DF7" s="25">
        <v>80.36</v>
      </c>
      <c r="DG7" s="25">
        <v>89.76</v>
      </c>
      <c r="DH7" s="25">
        <v>42.45</v>
      </c>
      <c r="DI7" s="25">
        <v>44.91</v>
      </c>
      <c r="DJ7" s="25">
        <v>47.18</v>
      </c>
      <c r="DK7" s="25">
        <v>49.41</v>
      </c>
      <c r="DL7" s="25">
        <v>51.46</v>
      </c>
      <c r="DM7" s="25">
        <v>48.87</v>
      </c>
      <c r="DN7" s="25">
        <v>49.92</v>
      </c>
      <c r="DO7" s="25">
        <v>50.63</v>
      </c>
      <c r="DP7" s="25">
        <v>51.29</v>
      </c>
      <c r="DQ7" s="25">
        <v>52.2</v>
      </c>
      <c r="DR7" s="25">
        <v>51.51</v>
      </c>
      <c r="DS7" s="25">
        <v>24.44</v>
      </c>
      <c r="DT7" s="25">
        <v>24.51</v>
      </c>
      <c r="DU7" s="25">
        <v>24.75</v>
      </c>
      <c r="DV7" s="25">
        <v>27.39</v>
      </c>
      <c r="DW7" s="25">
        <v>29.77</v>
      </c>
      <c r="DX7" s="25">
        <v>14.85</v>
      </c>
      <c r="DY7" s="25">
        <v>16.88</v>
      </c>
      <c r="DZ7" s="25">
        <v>18.28</v>
      </c>
      <c r="EA7" s="25">
        <v>19.61</v>
      </c>
      <c r="EB7" s="25">
        <v>20.73</v>
      </c>
      <c r="EC7" s="25">
        <v>23.75</v>
      </c>
      <c r="ED7" s="25">
        <v>0</v>
      </c>
      <c r="EE7" s="25">
        <v>0</v>
      </c>
      <c r="EF7" s="25">
        <v>0.15</v>
      </c>
      <c r="EG7" s="25">
        <v>0.17</v>
      </c>
      <c r="EH7" s="25">
        <v>0.22</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m1190126</cp:lastModifiedBy>
  <dcterms:created xsi:type="dcterms:W3CDTF">2023-12-05T01:01:34Z</dcterms:created>
  <dcterms:modified xsi:type="dcterms:W3CDTF">2024-03-08T02:27:09Z</dcterms:modified>
  <cp:category/>
</cp:coreProperties>
</file>